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 firstSheet="9" activeTab="9"/>
  </bookViews>
  <sheets>
    <sheet name="Kien thuc" sheetId="11" r:id="rId1"/>
    <sheet name="Chao hoi (Nhap)" sheetId="14" state="hidden" r:id="rId2"/>
    <sheet name="Tieu pham (Nhap)" sheetId="15" state="hidden" r:id="rId3"/>
    <sheet name="XL tinh huong (Nhap)" sheetId="16" state="hidden" r:id="rId4"/>
    <sheet name="Thuyet trinh (Nhap)" sheetId="12" state="hidden" r:id="rId5"/>
    <sheet name="Chao hoi" sheetId="8" r:id="rId6"/>
    <sheet name="Tieu pham" sheetId="9" r:id="rId7"/>
    <sheet name="XL tinh huong" sheetId="10" r:id="rId8"/>
    <sheet name="Thuyet trinh" sheetId="17" r:id="rId9"/>
    <sheet name="Tong hop diem Chi tiet" sheetId="4" r:id="rId10"/>
    <sheet name="Tong hop diem (in)" sheetId="21" r:id="rId11"/>
    <sheet name="Diem chi tiet BGK (in)" sheetId="20" r:id="rId12"/>
    <sheet name="Tong hop diem" sheetId="18" r:id="rId13"/>
    <sheet name="Bang tong hop diem tong" sheetId="5" r:id="rId14"/>
    <sheet name="TH doi soat" sheetId="19" state="hidden" r:id="rId15"/>
  </sheets>
  <definedNames>
    <definedName name="_xlnm._FilterDatabase" localSheetId="13" hidden="1">'Bang tong hop diem tong'!$A$5:$C$7</definedName>
    <definedName name="_xlnm._FilterDatabase" localSheetId="12" hidden="1">'Tong hop diem'!$A$4:$H$7</definedName>
    <definedName name="_xlnm.Print_Titles" localSheetId="5">'Chao hoi'!$5:$7</definedName>
    <definedName name="_xlnm.Print_Titles" localSheetId="1">'Chao hoi (Nhap)'!$5:$7</definedName>
    <definedName name="_xlnm.Print_Titles" localSheetId="11">'Diem chi tiet BGK (in)'!$4:$6</definedName>
    <definedName name="_xlnm.Print_Titles" localSheetId="0">'Kien thuc'!$4:$6</definedName>
    <definedName name="_xlnm.Print_Titles" localSheetId="14">'TH doi soat'!$5:$7</definedName>
    <definedName name="_xlnm.Print_Titles" localSheetId="8">'Thuyet trinh'!$5:$7</definedName>
    <definedName name="_xlnm.Print_Titles" localSheetId="4">'Thuyet trinh (Nhap)'!$5:$7</definedName>
    <definedName name="_xlnm.Print_Titles" localSheetId="6">'Tieu pham'!$5:$7</definedName>
    <definedName name="_xlnm.Print_Titles" localSheetId="2">'Tieu pham (Nhap)'!$5:$7</definedName>
    <definedName name="_xlnm.Print_Titles" localSheetId="12">'Tong hop diem'!$4:$6</definedName>
    <definedName name="_xlnm.Print_Titles" localSheetId="10">'Tong hop diem (in)'!$4:$6</definedName>
    <definedName name="_xlnm.Print_Titles" localSheetId="9">'Tong hop diem Chi tiet'!$4:$6</definedName>
    <definedName name="_xlnm.Print_Titles" localSheetId="7">'XL tinh huong'!$5:$7</definedName>
    <definedName name="_xlnm.Print_Titles" localSheetId="3">'XL tinh huong (Nhap)'!$5:$7</definedName>
  </definedNames>
  <calcPr calcId="145621"/>
</workbook>
</file>

<file path=xl/calcChain.xml><?xml version="1.0" encoding="utf-8"?>
<calcChain xmlns="http://schemas.openxmlformats.org/spreadsheetml/2006/main">
  <c r="G18" i="9" l="1"/>
  <c r="T17" i="21" s="1"/>
  <c r="G19" i="9"/>
  <c r="T18" i="21" s="1"/>
  <c r="G20" i="9"/>
  <c r="T19" i="21" s="1"/>
  <c r="G21" i="9"/>
  <c r="T20" i="21" s="1"/>
  <c r="G22" i="9"/>
  <c r="T21" i="21" s="1"/>
  <c r="F18" i="9"/>
  <c r="P17" i="21" s="1"/>
  <c r="F19" i="9"/>
  <c r="P18" i="21" s="1"/>
  <c r="F20" i="9"/>
  <c r="P19" i="21" s="1"/>
  <c r="F21" i="9"/>
  <c r="P20" i="21" s="1"/>
  <c r="F22" i="9"/>
  <c r="P21" i="21" s="1"/>
  <c r="E18" i="9"/>
  <c r="L17" i="21" s="1"/>
  <c r="E19" i="9"/>
  <c r="L18" i="21" s="1"/>
  <c r="E20" i="9"/>
  <c r="L19" i="21" s="1"/>
  <c r="E21" i="9"/>
  <c r="L20" i="21" s="1"/>
  <c r="E22" i="9"/>
  <c r="L21" i="21" s="1"/>
  <c r="D18" i="9"/>
  <c r="H17" i="21" s="1"/>
  <c r="D19" i="9"/>
  <c r="H18" i="21" s="1"/>
  <c r="D20" i="9"/>
  <c r="H19" i="21" s="1"/>
  <c r="D21" i="9"/>
  <c r="H20" i="21" s="1"/>
  <c r="D22" i="9"/>
  <c r="H21" i="21" s="1"/>
  <c r="C18" i="9"/>
  <c r="C19" i="9"/>
  <c r="D18" i="21" s="1"/>
  <c r="C20" i="9"/>
  <c r="D19" i="21" s="1"/>
  <c r="C21" i="9"/>
  <c r="D20" i="21" s="1"/>
  <c r="C22" i="9"/>
  <c r="D21" i="21" s="1"/>
  <c r="F11" i="9"/>
  <c r="P10" i="21" s="1"/>
  <c r="F12" i="9"/>
  <c r="P11" i="21" s="1"/>
  <c r="F13" i="9"/>
  <c r="P12" i="21" s="1"/>
  <c r="F14" i="9"/>
  <c r="P13" i="21" s="1"/>
  <c r="F15" i="9"/>
  <c r="P14" i="21" s="1"/>
  <c r="F16" i="9"/>
  <c r="P15" i="21" s="1"/>
  <c r="F17" i="9"/>
  <c r="P16" i="21" s="1"/>
  <c r="F9" i="9"/>
  <c r="P8" i="21" s="1"/>
  <c r="F10" i="9"/>
  <c r="P9" i="21" s="1"/>
  <c r="AA20" i="21" l="1"/>
  <c r="AB20" i="21" s="1"/>
  <c r="AA18" i="21"/>
  <c r="AB18" i="21" s="1"/>
  <c r="AA21" i="21"/>
  <c r="AB21" i="21" s="1"/>
  <c r="AA19" i="21"/>
  <c r="AB19" i="21" s="1"/>
  <c r="H18" i="9"/>
  <c r="I18" i="9" s="1"/>
  <c r="D17" i="21"/>
  <c r="AA17" i="21" s="1"/>
  <c r="AB17" i="21" s="1"/>
  <c r="H19" i="9"/>
  <c r="I19" i="9" s="1"/>
  <c r="H20" i="9"/>
  <c r="I20" i="9" s="1"/>
  <c r="H22" i="9"/>
  <c r="I22" i="9" s="1"/>
  <c r="H21" i="9"/>
  <c r="I21" i="9" s="1"/>
  <c r="AL18" i="12"/>
  <c r="AM18" i="12" s="1"/>
  <c r="AL19" i="12"/>
  <c r="AM19" i="12" s="1"/>
  <c r="AL20" i="12"/>
  <c r="AM20" i="12"/>
  <c r="E11" i="8"/>
  <c r="K10" i="21" s="1"/>
  <c r="E12" i="8"/>
  <c r="K11" i="21" s="1"/>
  <c r="E13" i="8"/>
  <c r="K12" i="21" s="1"/>
  <c r="E14" i="8"/>
  <c r="K13" i="21" s="1"/>
  <c r="E15" i="8"/>
  <c r="K14" i="21" s="1"/>
  <c r="E16" i="8"/>
  <c r="K15" i="21" s="1"/>
  <c r="E17" i="8"/>
  <c r="K16" i="21" s="1"/>
  <c r="E18" i="8"/>
  <c r="K17" i="21" s="1"/>
  <c r="E19" i="8"/>
  <c r="K18" i="21" s="1"/>
  <c r="E20" i="8"/>
  <c r="K19" i="21" s="1"/>
  <c r="E21" i="8"/>
  <c r="K20" i="21" s="1"/>
  <c r="E22" i="8"/>
  <c r="K21" i="21" s="1"/>
  <c r="E9" i="8"/>
  <c r="K8" i="21" s="1"/>
  <c r="E10" i="8"/>
  <c r="K9" i="21" s="1"/>
  <c r="AB22" i="14" l="1"/>
  <c r="N9" i="11" l="1"/>
  <c r="AM9" i="21" s="1"/>
  <c r="W9" i="20" s="1"/>
  <c r="N10" i="11"/>
  <c r="AM10" i="21" s="1"/>
  <c r="W10" i="20" s="1"/>
  <c r="N11" i="11"/>
  <c r="AM11" i="21" s="1"/>
  <c r="W11" i="20" s="1"/>
  <c r="N12" i="11"/>
  <c r="AM12" i="21" s="1"/>
  <c r="W12" i="20" s="1"/>
  <c r="G9" i="18"/>
  <c r="N13" i="11"/>
  <c r="AM13" i="21" s="1"/>
  <c r="W13" i="20" s="1"/>
  <c r="R13" i="11"/>
  <c r="C14" i="19" s="1"/>
  <c r="N14" i="11"/>
  <c r="N15" i="11"/>
  <c r="N16" i="11"/>
  <c r="N17" i="11"/>
  <c r="G21" i="18" s="1"/>
  <c r="N18" i="11"/>
  <c r="AM18" i="21" s="1"/>
  <c r="W18" i="20" s="1"/>
  <c r="N19" i="11"/>
  <c r="N20" i="11"/>
  <c r="N21" i="11"/>
  <c r="AM21" i="21" s="1"/>
  <c r="W21" i="20" s="1"/>
  <c r="N8" i="11"/>
  <c r="AM8" i="21" s="1"/>
  <c r="W8" i="20" s="1"/>
  <c r="R20" i="14"/>
  <c r="S20" i="14" s="1"/>
  <c r="U20" i="14" s="1"/>
  <c r="C11" i="18" s="1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9" i="8"/>
  <c r="G15" i="18"/>
  <c r="G12" i="18"/>
  <c r="R12" i="11"/>
  <c r="C13" i="19" s="1"/>
  <c r="R14" i="11"/>
  <c r="C15" i="19" s="1"/>
  <c r="R18" i="11"/>
  <c r="C19" i="19" s="1"/>
  <c r="R21" i="11"/>
  <c r="C22" i="19" s="1"/>
  <c r="G12" i="17"/>
  <c r="F18" i="17"/>
  <c r="J9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10" i="17"/>
  <c r="G11" i="17"/>
  <c r="G13" i="17"/>
  <c r="G14" i="17"/>
  <c r="G15" i="17"/>
  <c r="G16" i="17"/>
  <c r="G17" i="17"/>
  <c r="G18" i="17"/>
  <c r="G19" i="17"/>
  <c r="G20" i="17"/>
  <c r="G21" i="17"/>
  <c r="G22" i="17"/>
  <c r="G9" i="17"/>
  <c r="G10" i="17"/>
  <c r="F11" i="17"/>
  <c r="F12" i="17"/>
  <c r="F13" i="17"/>
  <c r="F14" i="17"/>
  <c r="F15" i="17"/>
  <c r="F16" i="17"/>
  <c r="F17" i="17"/>
  <c r="F19" i="17"/>
  <c r="F20" i="17"/>
  <c r="F21" i="17"/>
  <c r="F22" i="17"/>
  <c r="F9" i="17"/>
  <c r="F10" i="17"/>
  <c r="E9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10" i="17"/>
  <c r="D9" i="17"/>
  <c r="D13" i="17"/>
  <c r="D14" i="17"/>
  <c r="D15" i="17"/>
  <c r="D16" i="17"/>
  <c r="D17" i="17"/>
  <c r="D18" i="17"/>
  <c r="D19" i="17"/>
  <c r="D20" i="17"/>
  <c r="D21" i="17"/>
  <c r="D22" i="17"/>
  <c r="C12" i="17"/>
  <c r="AL13" i="12"/>
  <c r="AL15" i="12"/>
  <c r="AL17" i="12"/>
  <c r="C18" i="17"/>
  <c r="C20" i="17"/>
  <c r="C10" i="17"/>
  <c r="AL9" i="12"/>
  <c r="AM9" i="12" s="1"/>
  <c r="AO9" i="12" s="1"/>
  <c r="J9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10" i="10"/>
  <c r="G12" i="10"/>
  <c r="U11" i="21" s="1"/>
  <c r="G13" i="10"/>
  <c r="U12" i="21" s="1"/>
  <c r="G14" i="10"/>
  <c r="U13" i="21" s="1"/>
  <c r="G15" i="10"/>
  <c r="U14" i="21" s="1"/>
  <c r="G16" i="10"/>
  <c r="U15" i="21" s="1"/>
  <c r="G17" i="10"/>
  <c r="U16" i="21" s="1"/>
  <c r="F12" i="10"/>
  <c r="Q11" i="21" s="1"/>
  <c r="F13" i="10"/>
  <c r="Q12" i="21" s="1"/>
  <c r="F14" i="10"/>
  <c r="Q13" i="21" s="1"/>
  <c r="F15" i="10"/>
  <c r="Q14" i="21" s="1"/>
  <c r="F16" i="10"/>
  <c r="Q15" i="21" s="1"/>
  <c r="F17" i="10"/>
  <c r="Q16" i="21" s="1"/>
  <c r="E11" i="10"/>
  <c r="M10" i="21" s="1"/>
  <c r="E13" i="10"/>
  <c r="M12" i="21" s="1"/>
  <c r="E14" i="10"/>
  <c r="M13" i="21" s="1"/>
  <c r="E15" i="10"/>
  <c r="M14" i="21" s="1"/>
  <c r="E16" i="10"/>
  <c r="M15" i="21" s="1"/>
  <c r="E17" i="10"/>
  <c r="M16" i="21" s="1"/>
  <c r="E10" i="10"/>
  <c r="M9" i="21" s="1"/>
  <c r="D13" i="10"/>
  <c r="I12" i="21" s="1"/>
  <c r="D14" i="10"/>
  <c r="I13" i="21" s="1"/>
  <c r="D15" i="10"/>
  <c r="I14" i="21" s="1"/>
  <c r="D16" i="10"/>
  <c r="I15" i="21" s="1"/>
  <c r="D17" i="10"/>
  <c r="I16" i="21" s="1"/>
  <c r="D10" i="10"/>
  <c r="I9" i="21" s="1"/>
  <c r="C13" i="10"/>
  <c r="E12" i="21" s="1"/>
  <c r="AE12" i="21" s="1"/>
  <c r="AF12" i="21" s="1"/>
  <c r="C14" i="10"/>
  <c r="E13" i="21" s="1"/>
  <c r="AE13" i="21" s="1"/>
  <c r="AF13" i="21" s="1"/>
  <c r="C15" i="10"/>
  <c r="C16" i="10"/>
  <c r="E15" i="21" s="1"/>
  <c r="C17" i="10"/>
  <c r="E16" i="21" s="1"/>
  <c r="AE16" i="21" s="1"/>
  <c r="AF16" i="21" s="1"/>
  <c r="W13" i="16"/>
  <c r="X13" i="16" s="1"/>
  <c r="Z13" i="16" s="1"/>
  <c r="W14" i="16"/>
  <c r="X14" i="16" s="1"/>
  <c r="Z14" i="16" s="1"/>
  <c r="W15" i="16"/>
  <c r="X15" i="16" s="1"/>
  <c r="Z15" i="16" s="1"/>
  <c r="W16" i="16"/>
  <c r="X16" i="16" s="1"/>
  <c r="Z16" i="16" s="1"/>
  <c r="W17" i="16"/>
  <c r="X17" i="16" s="1"/>
  <c r="Z17" i="16" s="1"/>
  <c r="G9" i="10"/>
  <c r="G11" i="10"/>
  <c r="U10" i="21" s="1"/>
  <c r="G18" i="10"/>
  <c r="U17" i="21" s="1"/>
  <c r="G19" i="10"/>
  <c r="U18" i="21" s="1"/>
  <c r="G20" i="10"/>
  <c r="U19" i="21" s="1"/>
  <c r="G21" i="10"/>
  <c r="U20" i="21" s="1"/>
  <c r="G22" i="10"/>
  <c r="G10" i="10"/>
  <c r="U9" i="21" s="1"/>
  <c r="F11" i="10"/>
  <c r="Q10" i="21" s="1"/>
  <c r="F18" i="10"/>
  <c r="Q17" i="21" s="1"/>
  <c r="F19" i="10"/>
  <c r="Q18" i="21" s="1"/>
  <c r="F20" i="10"/>
  <c r="Q19" i="21" s="1"/>
  <c r="F21" i="10"/>
  <c r="F22" i="10"/>
  <c r="Q21" i="21" s="1"/>
  <c r="F9" i="10"/>
  <c r="F10" i="10"/>
  <c r="Q9" i="21" s="1"/>
  <c r="E12" i="10"/>
  <c r="M11" i="21" s="1"/>
  <c r="E18" i="10"/>
  <c r="M17" i="21" s="1"/>
  <c r="E19" i="10"/>
  <c r="M18" i="21" s="1"/>
  <c r="E20" i="10"/>
  <c r="E21" i="10"/>
  <c r="M20" i="21" s="1"/>
  <c r="E22" i="10"/>
  <c r="M21" i="21" s="1"/>
  <c r="E9" i="10"/>
  <c r="M8" i="21" s="1"/>
  <c r="D11" i="10"/>
  <c r="D12" i="10"/>
  <c r="I11" i="21" s="1"/>
  <c r="D18" i="10"/>
  <c r="I17" i="21" s="1"/>
  <c r="D19" i="10"/>
  <c r="I18" i="21" s="1"/>
  <c r="D20" i="10"/>
  <c r="I19" i="21" s="1"/>
  <c r="D21" i="10"/>
  <c r="I20" i="21" s="1"/>
  <c r="D22" i="10"/>
  <c r="I21" i="21" s="1"/>
  <c r="D9" i="10"/>
  <c r="I8" i="21" s="1"/>
  <c r="C11" i="10"/>
  <c r="C18" i="10"/>
  <c r="E17" i="21" s="1"/>
  <c r="C21" i="10"/>
  <c r="E20" i="21" s="1"/>
  <c r="C22" i="10"/>
  <c r="E21" i="21" s="1"/>
  <c r="C9" i="10"/>
  <c r="E8" i="21" s="1"/>
  <c r="J11" i="9"/>
  <c r="J12" i="9"/>
  <c r="J13" i="9"/>
  <c r="J14" i="9"/>
  <c r="J15" i="9"/>
  <c r="J16" i="9"/>
  <c r="J17" i="9"/>
  <c r="J18" i="9"/>
  <c r="J19" i="9"/>
  <c r="J20" i="9"/>
  <c r="J21" i="9"/>
  <c r="J22" i="9"/>
  <c r="K22" i="9" s="1"/>
  <c r="J10" i="9"/>
  <c r="J9" i="9"/>
  <c r="G12" i="9"/>
  <c r="T11" i="21" s="1"/>
  <c r="G10" i="9"/>
  <c r="T9" i="21" s="1"/>
  <c r="E14" i="9"/>
  <c r="L13" i="21" s="1"/>
  <c r="E10" i="9"/>
  <c r="L9" i="21" s="1"/>
  <c r="C12" i="9"/>
  <c r="D11" i="21" s="1"/>
  <c r="C16" i="9"/>
  <c r="D15" i="21" s="1"/>
  <c r="R14" i="15"/>
  <c r="S14" i="15" s="1"/>
  <c r="U14" i="15" s="1"/>
  <c r="R16" i="15"/>
  <c r="S16" i="15" s="1"/>
  <c r="U16" i="15" s="1"/>
  <c r="R20" i="15"/>
  <c r="S20" i="15" s="1"/>
  <c r="U20" i="15" s="1"/>
  <c r="R22" i="15"/>
  <c r="S22" i="15" s="1"/>
  <c r="U22" i="15" s="1"/>
  <c r="D19" i="18" s="1"/>
  <c r="T21" i="4"/>
  <c r="T21" i="20" s="1"/>
  <c r="G11" i="9"/>
  <c r="G13" i="9"/>
  <c r="T12" i="21" s="1"/>
  <c r="G14" i="9"/>
  <c r="G15" i="9"/>
  <c r="G16" i="9"/>
  <c r="G17" i="9"/>
  <c r="T16" i="21" s="1"/>
  <c r="T18" i="4"/>
  <c r="T18" i="20" s="1"/>
  <c r="G9" i="9"/>
  <c r="L21" i="4"/>
  <c r="L21" i="20" s="1"/>
  <c r="E11" i="9"/>
  <c r="E12" i="9"/>
  <c r="E13" i="9"/>
  <c r="L12" i="21" s="1"/>
  <c r="E15" i="9"/>
  <c r="E16" i="9"/>
  <c r="E17" i="9"/>
  <c r="L16" i="21" s="1"/>
  <c r="L17" i="4"/>
  <c r="L17" i="20" s="1"/>
  <c r="L18" i="4"/>
  <c r="L18" i="20" s="1"/>
  <c r="L19" i="4"/>
  <c r="L19" i="20" s="1"/>
  <c r="E9" i="9"/>
  <c r="D11" i="9"/>
  <c r="D12" i="9"/>
  <c r="H11" i="21" s="1"/>
  <c r="D13" i="9"/>
  <c r="D14" i="9"/>
  <c r="H13" i="21" s="1"/>
  <c r="D15" i="9"/>
  <c r="D16" i="9"/>
  <c r="H15" i="21" s="1"/>
  <c r="D17" i="9"/>
  <c r="H18" i="4"/>
  <c r="H18" i="20" s="1"/>
  <c r="H20" i="4"/>
  <c r="H20" i="20" s="1"/>
  <c r="D10" i="9"/>
  <c r="H9" i="21" s="1"/>
  <c r="D9" i="9"/>
  <c r="D21" i="4"/>
  <c r="D21" i="20" s="1"/>
  <c r="C11" i="9"/>
  <c r="D10" i="21" s="1"/>
  <c r="R12" i="15"/>
  <c r="S12" i="15" s="1"/>
  <c r="U12" i="15" s="1"/>
  <c r="R13" i="15"/>
  <c r="S13" i="15" s="1"/>
  <c r="U13" i="15" s="1"/>
  <c r="C14" i="9"/>
  <c r="C15" i="9"/>
  <c r="D14" i="21" s="1"/>
  <c r="D17" i="4"/>
  <c r="D17" i="20" s="1"/>
  <c r="C10" i="9"/>
  <c r="C9" i="9"/>
  <c r="J22" i="8"/>
  <c r="J11" i="8"/>
  <c r="J12" i="8"/>
  <c r="J13" i="8"/>
  <c r="J14" i="8"/>
  <c r="J15" i="8"/>
  <c r="J16" i="8"/>
  <c r="J17" i="8"/>
  <c r="J18" i="8"/>
  <c r="J19" i="8"/>
  <c r="J20" i="8"/>
  <c r="J21" i="8"/>
  <c r="J10" i="8"/>
  <c r="J9" i="8"/>
  <c r="R22" i="14"/>
  <c r="S22" i="14" s="1"/>
  <c r="U22" i="14" s="1"/>
  <c r="C19" i="18" s="1"/>
  <c r="R11" i="14"/>
  <c r="R12" i="14"/>
  <c r="S12" i="14" s="1"/>
  <c r="U12" i="14" s="1"/>
  <c r="R13" i="14"/>
  <c r="S13" i="14" s="1"/>
  <c r="U13" i="14" s="1"/>
  <c r="R14" i="14"/>
  <c r="S14" i="14" s="1"/>
  <c r="U14" i="14" s="1"/>
  <c r="R15" i="14"/>
  <c r="S15" i="14"/>
  <c r="U15" i="14" s="1"/>
  <c r="O15" i="8" s="1"/>
  <c r="R16" i="14"/>
  <c r="S16" i="14" s="1"/>
  <c r="U16" i="14" s="1"/>
  <c r="R17" i="14"/>
  <c r="S17" i="14" s="1"/>
  <c r="U17" i="14" s="1"/>
  <c r="C18" i="18" s="1"/>
  <c r="R18" i="14"/>
  <c r="R19" i="14"/>
  <c r="S19" i="14" s="1"/>
  <c r="U19" i="14" s="1"/>
  <c r="R21" i="14"/>
  <c r="S21" i="14" s="1"/>
  <c r="U21" i="14" s="1"/>
  <c r="R10" i="14"/>
  <c r="R9" i="14"/>
  <c r="S9" i="14" s="1"/>
  <c r="U9" i="14" s="1"/>
  <c r="G11" i="8"/>
  <c r="S10" i="21" s="1"/>
  <c r="G12" i="8"/>
  <c r="S11" i="21" s="1"/>
  <c r="G13" i="8"/>
  <c r="S12" i="21" s="1"/>
  <c r="G14" i="8"/>
  <c r="S13" i="21" s="1"/>
  <c r="G15" i="8"/>
  <c r="S14" i="21" s="1"/>
  <c r="G16" i="8"/>
  <c r="G17" i="8"/>
  <c r="S16" i="21" s="1"/>
  <c r="G18" i="8"/>
  <c r="S17" i="21" s="1"/>
  <c r="G19" i="8"/>
  <c r="S18" i="21" s="1"/>
  <c r="G20" i="8"/>
  <c r="S19" i="21" s="1"/>
  <c r="G21" i="8"/>
  <c r="S20" i="21" s="1"/>
  <c r="G22" i="8"/>
  <c r="S21" i="21" s="1"/>
  <c r="G10" i="8"/>
  <c r="S9" i="21" s="1"/>
  <c r="G9" i="8"/>
  <c r="S8" i="21" s="1"/>
  <c r="F11" i="8"/>
  <c r="O10" i="21" s="1"/>
  <c r="F12" i="8"/>
  <c r="O11" i="21" s="1"/>
  <c r="F13" i="8"/>
  <c r="F14" i="8"/>
  <c r="O13" i="21" s="1"/>
  <c r="F15" i="8"/>
  <c r="O14" i="21" s="1"/>
  <c r="F16" i="8"/>
  <c r="O15" i="21" s="1"/>
  <c r="F17" i="8"/>
  <c r="F18" i="8"/>
  <c r="O17" i="21" s="1"/>
  <c r="F19" i="8"/>
  <c r="O18" i="21" s="1"/>
  <c r="F20" i="8"/>
  <c r="O19" i="21" s="1"/>
  <c r="F21" i="8"/>
  <c r="F22" i="8"/>
  <c r="O21" i="21" s="1"/>
  <c r="F10" i="8"/>
  <c r="O9" i="21" s="1"/>
  <c r="F9" i="8"/>
  <c r="O8" i="21" s="1"/>
  <c r="K13" i="4"/>
  <c r="K13" i="20" s="1"/>
  <c r="K16" i="4"/>
  <c r="K16" i="20" s="1"/>
  <c r="K17" i="4"/>
  <c r="K17" i="20" s="1"/>
  <c r="K19" i="4"/>
  <c r="K19" i="20" s="1"/>
  <c r="K21" i="4"/>
  <c r="K21" i="20" s="1"/>
  <c r="K9" i="4"/>
  <c r="K9" i="20" s="1"/>
  <c r="K8" i="4"/>
  <c r="K8" i="20" s="1"/>
  <c r="D11" i="8"/>
  <c r="G10" i="21" s="1"/>
  <c r="D12" i="8"/>
  <c r="D13" i="8"/>
  <c r="G12" i="21" s="1"/>
  <c r="D14" i="8"/>
  <c r="D15" i="8"/>
  <c r="G14" i="21" s="1"/>
  <c r="D16" i="8"/>
  <c r="G15" i="21" s="1"/>
  <c r="D17" i="8"/>
  <c r="D18" i="8"/>
  <c r="D19" i="8"/>
  <c r="G18" i="21" s="1"/>
  <c r="D20" i="8"/>
  <c r="G19" i="21" s="1"/>
  <c r="D21" i="8"/>
  <c r="D22" i="8"/>
  <c r="G21" i="21" s="1"/>
  <c r="D10" i="8"/>
  <c r="G9" i="21" s="1"/>
  <c r="D9" i="8"/>
  <c r="C11" i="8"/>
  <c r="C10" i="21" s="1"/>
  <c r="W10" i="21" s="1"/>
  <c r="X10" i="21" s="1"/>
  <c r="C12" i="8"/>
  <c r="C11" i="21" s="1"/>
  <c r="C13" i="8"/>
  <c r="C14" i="8"/>
  <c r="C15" i="8"/>
  <c r="C14" i="21" s="1"/>
  <c r="W14" i="21" s="1"/>
  <c r="X14" i="21" s="1"/>
  <c r="C16" i="8"/>
  <c r="C15" i="21" s="1"/>
  <c r="C17" i="8"/>
  <c r="C18" i="8"/>
  <c r="C19" i="8"/>
  <c r="C18" i="21" s="1"/>
  <c r="W18" i="21" s="1"/>
  <c r="X18" i="21" s="1"/>
  <c r="C20" i="8"/>
  <c r="C21" i="8"/>
  <c r="C20" i="21" s="1"/>
  <c r="C22" i="8"/>
  <c r="C21" i="21" s="1"/>
  <c r="C21" i="4"/>
  <c r="C21" i="20" s="1"/>
  <c r="C10" i="8"/>
  <c r="C9" i="21" s="1"/>
  <c r="C9" i="8"/>
  <c r="S11" i="14"/>
  <c r="U11" i="14" s="1"/>
  <c r="U9" i="4"/>
  <c r="U9" i="20" s="1"/>
  <c r="U11" i="4"/>
  <c r="U11" i="20" s="1"/>
  <c r="U12" i="4"/>
  <c r="U12" i="20" s="1"/>
  <c r="U13" i="4"/>
  <c r="U13" i="20" s="1"/>
  <c r="U14" i="4"/>
  <c r="U14" i="20" s="1"/>
  <c r="U15" i="4"/>
  <c r="U15" i="20" s="1"/>
  <c r="U16" i="4"/>
  <c r="U16" i="20" s="1"/>
  <c r="U18" i="4"/>
  <c r="U18" i="20" s="1"/>
  <c r="U19" i="4"/>
  <c r="U19" i="20" s="1"/>
  <c r="U20" i="4"/>
  <c r="U20" i="20" s="1"/>
  <c r="T11" i="4"/>
  <c r="T11" i="20" s="1"/>
  <c r="T17" i="4"/>
  <c r="T17" i="20" s="1"/>
  <c r="T19" i="4"/>
  <c r="T19" i="20" s="1"/>
  <c r="T20" i="4"/>
  <c r="T20" i="20" s="1"/>
  <c r="S10" i="4"/>
  <c r="S10" i="20" s="1"/>
  <c r="S14" i="4"/>
  <c r="S14" i="20" s="1"/>
  <c r="S20" i="4"/>
  <c r="S20" i="20" s="1"/>
  <c r="Q9" i="4"/>
  <c r="Q9" i="20" s="1"/>
  <c r="Q10" i="4"/>
  <c r="Q10" i="20" s="1"/>
  <c r="Q11" i="4"/>
  <c r="Q11" i="20" s="1"/>
  <c r="Q12" i="4"/>
  <c r="Q12" i="20" s="1"/>
  <c r="Q13" i="4"/>
  <c r="Q13" i="20" s="1"/>
  <c r="Q14" i="4"/>
  <c r="Q14" i="20" s="1"/>
  <c r="Q15" i="4"/>
  <c r="Q15" i="20" s="1"/>
  <c r="Q16" i="4"/>
  <c r="Q16" i="20" s="1"/>
  <c r="Q17" i="4"/>
  <c r="Q17" i="20" s="1"/>
  <c r="Q18" i="4"/>
  <c r="Q18" i="20" s="1"/>
  <c r="Q19" i="4"/>
  <c r="Q19" i="20" s="1"/>
  <c r="P9" i="4"/>
  <c r="P9" i="20" s="1"/>
  <c r="P10" i="4"/>
  <c r="P10" i="20" s="1"/>
  <c r="P11" i="4"/>
  <c r="P11" i="20" s="1"/>
  <c r="P12" i="4"/>
  <c r="P12" i="20" s="1"/>
  <c r="P13" i="4"/>
  <c r="P13" i="20" s="1"/>
  <c r="P14" i="4"/>
  <c r="P14" i="20" s="1"/>
  <c r="P15" i="4"/>
  <c r="P15" i="20" s="1"/>
  <c r="P16" i="4"/>
  <c r="P16" i="20" s="1"/>
  <c r="P17" i="4"/>
  <c r="P17" i="20" s="1"/>
  <c r="P18" i="4"/>
  <c r="P18" i="20" s="1"/>
  <c r="P19" i="4"/>
  <c r="P19" i="20" s="1"/>
  <c r="P20" i="4"/>
  <c r="P20" i="20" s="1"/>
  <c r="P21" i="4"/>
  <c r="P21" i="20" s="1"/>
  <c r="P8" i="4"/>
  <c r="P8" i="20" s="1"/>
  <c r="O9" i="4"/>
  <c r="O9" i="20" s="1"/>
  <c r="O11" i="4"/>
  <c r="O11" i="20" s="1"/>
  <c r="O14" i="4"/>
  <c r="O14" i="20" s="1"/>
  <c r="O17" i="4"/>
  <c r="O17" i="20" s="1"/>
  <c r="O18" i="4"/>
  <c r="O18" i="20" s="1"/>
  <c r="O19" i="4"/>
  <c r="O19" i="20" s="1"/>
  <c r="O8" i="4"/>
  <c r="O8" i="20" s="1"/>
  <c r="M10" i="4"/>
  <c r="M10" i="20" s="1"/>
  <c r="M11" i="4"/>
  <c r="M11" i="20" s="1"/>
  <c r="M12" i="4"/>
  <c r="M12" i="20" s="1"/>
  <c r="M14" i="4"/>
  <c r="M14" i="20" s="1"/>
  <c r="M16" i="4"/>
  <c r="M16" i="20" s="1"/>
  <c r="M18" i="4"/>
  <c r="M18" i="20" s="1"/>
  <c r="M20" i="4"/>
  <c r="M20" i="20" s="1"/>
  <c r="M21" i="4"/>
  <c r="M21" i="20" s="1"/>
  <c r="M8" i="4"/>
  <c r="M8" i="20" s="1"/>
  <c r="L9" i="4"/>
  <c r="L9" i="20" s="1"/>
  <c r="L13" i="4"/>
  <c r="L13" i="20" s="1"/>
  <c r="L16" i="4"/>
  <c r="L16" i="20" s="1"/>
  <c r="L20" i="4"/>
  <c r="L20" i="20" s="1"/>
  <c r="K11" i="4"/>
  <c r="K11" i="20" s="1"/>
  <c r="K12" i="4"/>
  <c r="K12" i="20" s="1"/>
  <c r="K14" i="4"/>
  <c r="K14" i="20" s="1"/>
  <c r="K15" i="4"/>
  <c r="K15" i="20" s="1"/>
  <c r="K18" i="4"/>
  <c r="K18" i="20" s="1"/>
  <c r="K20" i="4"/>
  <c r="K20" i="20" s="1"/>
  <c r="I9" i="4"/>
  <c r="I9" i="20" s="1"/>
  <c r="I11" i="4"/>
  <c r="I11" i="20" s="1"/>
  <c r="I12" i="4"/>
  <c r="I12" i="20" s="1"/>
  <c r="I14" i="4"/>
  <c r="I14" i="20" s="1"/>
  <c r="I16" i="4"/>
  <c r="I16" i="20" s="1"/>
  <c r="I18" i="4"/>
  <c r="I18" i="20" s="1"/>
  <c r="I20" i="4"/>
  <c r="I20" i="20" s="1"/>
  <c r="I8" i="4"/>
  <c r="I8" i="20" s="1"/>
  <c r="H13" i="4"/>
  <c r="H17" i="4"/>
  <c r="H17" i="20" s="1"/>
  <c r="H21" i="4"/>
  <c r="H21" i="20" s="1"/>
  <c r="G10" i="4"/>
  <c r="G10" i="20" s="1"/>
  <c r="G12" i="4"/>
  <c r="G12" i="20" s="1"/>
  <c r="G18" i="4"/>
  <c r="G18" i="20" s="1"/>
  <c r="E12" i="4"/>
  <c r="E12" i="20" s="1"/>
  <c r="E15" i="4"/>
  <c r="E15" i="20" s="1"/>
  <c r="E16" i="4"/>
  <c r="E16" i="20" s="1"/>
  <c r="E17" i="4"/>
  <c r="E17" i="20" s="1"/>
  <c r="E21" i="4"/>
  <c r="E21" i="20" s="1"/>
  <c r="D15" i="4"/>
  <c r="D15" i="20" s="1"/>
  <c r="D18" i="4"/>
  <c r="D18" i="20" s="1"/>
  <c r="D19" i="4"/>
  <c r="D19" i="20" s="1"/>
  <c r="R10" i="11"/>
  <c r="C11" i="19" s="1"/>
  <c r="AM12" i="4"/>
  <c r="AM19" i="4"/>
  <c r="R8" i="11"/>
  <c r="C9" i="19" s="1"/>
  <c r="C9" i="4"/>
  <c r="C11" i="4"/>
  <c r="C15" i="4"/>
  <c r="AM13" i="4"/>
  <c r="AM14" i="4"/>
  <c r="AM16" i="4"/>
  <c r="AM18" i="4"/>
  <c r="AM20" i="4"/>
  <c r="AO20" i="12"/>
  <c r="AO18" i="12"/>
  <c r="H17" i="10"/>
  <c r="I17" i="10" s="1"/>
  <c r="K17" i="10" s="1"/>
  <c r="H14" i="10"/>
  <c r="I14" i="10" s="1"/>
  <c r="K14" i="10" s="1"/>
  <c r="H13" i="10"/>
  <c r="I13" i="10" s="1"/>
  <c r="H9" i="10"/>
  <c r="I9" i="10" s="1"/>
  <c r="K9" i="10" s="1"/>
  <c r="K18" i="9"/>
  <c r="H20" i="8"/>
  <c r="I20" i="8" s="1"/>
  <c r="K20" i="8" s="1"/>
  <c r="AM17" i="4"/>
  <c r="H18" i="8"/>
  <c r="I18" i="8" s="1"/>
  <c r="K18" i="8" s="1"/>
  <c r="H13" i="8"/>
  <c r="I13" i="8" s="1"/>
  <c r="K13" i="8" s="1"/>
  <c r="C16" i="4"/>
  <c r="S18" i="14"/>
  <c r="U18" i="14"/>
  <c r="C21" i="18" s="1"/>
  <c r="S10" i="14"/>
  <c r="U10" i="14"/>
  <c r="C17" i="18" s="1"/>
  <c r="G14" i="18"/>
  <c r="AM11" i="4"/>
  <c r="AM10" i="4"/>
  <c r="G8" i="18"/>
  <c r="AM8" i="4"/>
  <c r="G20" i="18"/>
  <c r="R11" i="11"/>
  <c r="C12" i="19" s="1"/>
  <c r="H21" i="8"/>
  <c r="I21" i="8" s="1"/>
  <c r="K21" i="8" s="1"/>
  <c r="H19" i="8"/>
  <c r="I19" i="8" s="1"/>
  <c r="K19" i="8" s="1"/>
  <c r="C10" i="18"/>
  <c r="O16" i="8"/>
  <c r="C13" i="18"/>
  <c r="O11" i="8"/>
  <c r="C8" i="18"/>
  <c r="O20" i="8"/>
  <c r="H9" i="8"/>
  <c r="I9" i="8" s="1"/>
  <c r="K9" i="8" s="1"/>
  <c r="R9" i="8" s="1"/>
  <c r="E9" i="19" s="1"/>
  <c r="C20" i="18" l="1"/>
  <c r="O9" i="8"/>
  <c r="C14" i="18"/>
  <c r="O14" i="8"/>
  <c r="C12" i="18"/>
  <c r="O21" i="8"/>
  <c r="C9" i="18"/>
  <c r="O13" i="8"/>
  <c r="C15" i="18"/>
  <c r="O19" i="8"/>
  <c r="C16" i="18"/>
  <c r="O12" i="8"/>
  <c r="G17" i="18"/>
  <c r="C16" i="20"/>
  <c r="C15" i="20"/>
  <c r="C9" i="20"/>
  <c r="G17" i="4"/>
  <c r="G17" i="20" s="1"/>
  <c r="G17" i="21"/>
  <c r="G13" i="4"/>
  <c r="G13" i="20" s="1"/>
  <c r="G13" i="21"/>
  <c r="Y19" i="4"/>
  <c r="Y19" i="21"/>
  <c r="Y15" i="4"/>
  <c r="Y15" i="21"/>
  <c r="Y11" i="4"/>
  <c r="Y11" i="21"/>
  <c r="R19" i="11"/>
  <c r="C20" i="19" s="1"/>
  <c r="AM19" i="21"/>
  <c r="W19" i="20" s="1"/>
  <c r="G10" i="18"/>
  <c r="AM15" i="21"/>
  <c r="W15" i="20" s="1"/>
  <c r="O18" i="8"/>
  <c r="AM9" i="4"/>
  <c r="C20" i="4"/>
  <c r="H22" i="8"/>
  <c r="I22" i="8" s="1"/>
  <c r="K22" i="8" s="1"/>
  <c r="AM21" i="4"/>
  <c r="H16" i="10"/>
  <c r="I16" i="10" s="1"/>
  <c r="K16" i="10" s="1"/>
  <c r="C14" i="4"/>
  <c r="C14" i="20" s="1"/>
  <c r="G16" i="18"/>
  <c r="E20" i="4"/>
  <c r="E20" i="20" s="1"/>
  <c r="E13" i="4"/>
  <c r="E13" i="20" s="1"/>
  <c r="G15" i="4"/>
  <c r="G15" i="20" s="1"/>
  <c r="G9" i="4"/>
  <c r="G9" i="20" s="1"/>
  <c r="H9" i="4"/>
  <c r="H9" i="20" s="1"/>
  <c r="I19" i="4"/>
  <c r="I19" i="20" s="1"/>
  <c r="I15" i="4"/>
  <c r="I15" i="20" s="1"/>
  <c r="M17" i="4"/>
  <c r="M17" i="20" s="1"/>
  <c r="M13" i="4"/>
  <c r="M13" i="20" s="1"/>
  <c r="M9" i="4"/>
  <c r="M9" i="20" s="1"/>
  <c r="O13" i="4"/>
  <c r="O13" i="20" s="1"/>
  <c r="S19" i="4"/>
  <c r="S19" i="20" s="1"/>
  <c r="T9" i="4"/>
  <c r="T9" i="20" s="1"/>
  <c r="W21" i="21"/>
  <c r="X21" i="21" s="1"/>
  <c r="C17" i="4"/>
  <c r="C17" i="20" s="1"/>
  <c r="C17" i="21"/>
  <c r="W17" i="21" s="1"/>
  <c r="X17" i="21" s="1"/>
  <c r="C13" i="4"/>
  <c r="C13" i="20" s="1"/>
  <c r="C13" i="21"/>
  <c r="W13" i="21" s="1"/>
  <c r="X13" i="21" s="1"/>
  <c r="G8" i="4"/>
  <c r="G8" i="20" s="1"/>
  <c r="G8" i="21"/>
  <c r="G20" i="4"/>
  <c r="G20" i="20" s="1"/>
  <c r="G20" i="21"/>
  <c r="G16" i="4"/>
  <c r="G16" i="20" s="1"/>
  <c r="G16" i="21"/>
  <c r="S21" i="4"/>
  <c r="S21" i="20" s="1"/>
  <c r="S18" i="4"/>
  <c r="S18" i="20" s="1"/>
  <c r="S16" i="4"/>
  <c r="S16" i="20" s="1"/>
  <c r="S13" i="4"/>
  <c r="S13" i="20" s="1"/>
  <c r="Y8" i="4"/>
  <c r="Y8" i="21"/>
  <c r="Y18" i="21"/>
  <c r="Z18" i="21" s="1"/>
  <c r="Y18" i="4"/>
  <c r="Y14" i="21"/>
  <c r="Z14" i="21" s="1"/>
  <c r="Y14" i="4"/>
  <c r="Y10" i="21"/>
  <c r="Z10" i="21" s="1"/>
  <c r="Y10" i="4"/>
  <c r="H9" i="9"/>
  <c r="I9" i="9" s="1"/>
  <c r="K9" i="9" s="1"/>
  <c r="AQ8" i="4" s="1"/>
  <c r="G19" i="18"/>
  <c r="G13" i="18"/>
  <c r="AM14" i="21"/>
  <c r="W14" i="20" s="1"/>
  <c r="C11" i="20"/>
  <c r="C8" i="4"/>
  <c r="C8" i="20" s="1"/>
  <c r="C8" i="21"/>
  <c r="W8" i="21" s="1"/>
  <c r="X8" i="21" s="1"/>
  <c r="Z8" i="21" s="1"/>
  <c r="W20" i="21"/>
  <c r="X20" i="21" s="1"/>
  <c r="H17" i="8"/>
  <c r="I17" i="8" s="1"/>
  <c r="C16" i="21"/>
  <c r="C12" i="4"/>
  <c r="C12" i="20" s="1"/>
  <c r="C12" i="21"/>
  <c r="W12" i="21" s="1"/>
  <c r="X12" i="21" s="1"/>
  <c r="H12" i="8"/>
  <c r="I12" i="8" s="1"/>
  <c r="K12" i="8" s="1"/>
  <c r="R12" i="8" s="1"/>
  <c r="E12" i="19" s="1"/>
  <c r="G11" i="21"/>
  <c r="Y9" i="4"/>
  <c r="Y9" i="21"/>
  <c r="Y17" i="4"/>
  <c r="Y17" i="21"/>
  <c r="Y13" i="4"/>
  <c r="Y13" i="21"/>
  <c r="Y21" i="21"/>
  <c r="Y21" i="4"/>
  <c r="AE15" i="21"/>
  <c r="AF15" i="21" s="1"/>
  <c r="R17" i="11"/>
  <c r="C18" i="19" s="1"/>
  <c r="AM17" i="21"/>
  <c r="W17" i="20" s="1"/>
  <c r="O10" i="8"/>
  <c r="R15" i="11"/>
  <c r="C16" i="19" s="1"/>
  <c r="H14" i="8"/>
  <c r="I14" i="8" s="1"/>
  <c r="K14" i="8" s="1"/>
  <c r="P14" i="8" s="1"/>
  <c r="D14" i="19" s="1"/>
  <c r="H10" i="8"/>
  <c r="I10" i="8" s="1"/>
  <c r="K10" i="8" s="1"/>
  <c r="H16" i="8"/>
  <c r="I16" i="8" s="1"/>
  <c r="K16" i="8" s="1"/>
  <c r="H18" i="10"/>
  <c r="I18" i="10" s="1"/>
  <c r="K18" i="10" s="1"/>
  <c r="C18" i="4"/>
  <c r="C10" i="4"/>
  <c r="C10" i="20" s="1"/>
  <c r="AM15" i="4"/>
  <c r="R9" i="11"/>
  <c r="C10" i="19" s="1"/>
  <c r="E8" i="4"/>
  <c r="E8" i="20" s="1"/>
  <c r="G19" i="4"/>
  <c r="G19" i="20" s="1"/>
  <c r="G11" i="4"/>
  <c r="G11" i="20" s="1"/>
  <c r="I21" i="4"/>
  <c r="I21" i="20" s="1"/>
  <c r="I17" i="4"/>
  <c r="I17" i="20" s="1"/>
  <c r="I13" i="4"/>
  <c r="I13" i="20" s="1"/>
  <c r="M15" i="4"/>
  <c r="M15" i="20" s="1"/>
  <c r="O21" i="4"/>
  <c r="O21" i="20" s="1"/>
  <c r="O15" i="4"/>
  <c r="O15" i="20" s="1"/>
  <c r="O10" i="4"/>
  <c r="O10" i="20" s="1"/>
  <c r="Q21" i="4"/>
  <c r="Q21" i="20" s="1"/>
  <c r="S8" i="4"/>
  <c r="S8" i="20" s="1"/>
  <c r="S11" i="4"/>
  <c r="S11" i="20" s="1"/>
  <c r="U10" i="4"/>
  <c r="U10" i="20" s="1"/>
  <c r="W9" i="21"/>
  <c r="X9" i="21" s="1"/>
  <c r="C19" i="4"/>
  <c r="C19" i="20" s="1"/>
  <c r="C19" i="21"/>
  <c r="W19" i="21" s="1"/>
  <c r="X19" i="21" s="1"/>
  <c r="Z19" i="21" s="1"/>
  <c r="W11" i="21"/>
  <c r="X11" i="21" s="1"/>
  <c r="Z11" i="21" s="1"/>
  <c r="G21" i="4"/>
  <c r="G21" i="20" s="1"/>
  <c r="H11" i="8"/>
  <c r="I11" i="8" s="1"/>
  <c r="K11" i="8" s="1"/>
  <c r="R11" i="8" s="1"/>
  <c r="E11" i="19" s="1"/>
  <c r="O20" i="4"/>
  <c r="O20" i="20" s="1"/>
  <c r="O20" i="21"/>
  <c r="O16" i="4"/>
  <c r="O16" i="20" s="1"/>
  <c r="O16" i="21"/>
  <c r="O12" i="4"/>
  <c r="O12" i="20" s="1"/>
  <c r="O12" i="21"/>
  <c r="S9" i="4"/>
  <c r="S9" i="20" s="1"/>
  <c r="S17" i="4"/>
  <c r="S17" i="20" s="1"/>
  <c r="S15" i="4"/>
  <c r="S15" i="20" s="1"/>
  <c r="S15" i="21"/>
  <c r="W15" i="21" s="1"/>
  <c r="X15" i="21" s="1"/>
  <c r="Z15" i="21" s="1"/>
  <c r="S12" i="4"/>
  <c r="S12" i="20" s="1"/>
  <c r="Y20" i="21"/>
  <c r="Y20" i="4"/>
  <c r="Y16" i="4"/>
  <c r="Y16" i="21"/>
  <c r="Y12" i="21"/>
  <c r="Y12" i="4"/>
  <c r="AE17" i="21"/>
  <c r="AF17" i="21" s="1"/>
  <c r="G11" i="18"/>
  <c r="R20" i="11"/>
  <c r="C21" i="19" s="1"/>
  <c r="AM20" i="21"/>
  <c r="W20" i="20" s="1"/>
  <c r="G18" i="18"/>
  <c r="AM16" i="21"/>
  <c r="W16" i="20" s="1"/>
  <c r="U17" i="4"/>
  <c r="U17" i="20" s="1"/>
  <c r="H14" i="9"/>
  <c r="I14" i="9" s="1"/>
  <c r="K14" i="9" s="1"/>
  <c r="D14" i="4"/>
  <c r="D14" i="20" s="1"/>
  <c r="T16" i="4"/>
  <c r="T16" i="20" s="1"/>
  <c r="H10" i="4"/>
  <c r="H10" i="20" s="1"/>
  <c r="H10" i="21"/>
  <c r="H13" i="20"/>
  <c r="L12" i="4"/>
  <c r="L12" i="20" s="1"/>
  <c r="D8" i="4"/>
  <c r="D8" i="20" s="1"/>
  <c r="D8" i="21"/>
  <c r="D13" i="4"/>
  <c r="D13" i="20" s="1"/>
  <c r="D13" i="21"/>
  <c r="AA13" i="21" s="1"/>
  <c r="AB13" i="21" s="1"/>
  <c r="L8" i="4"/>
  <c r="L8" i="20" s="1"/>
  <c r="L8" i="21"/>
  <c r="L11" i="4"/>
  <c r="L11" i="20" s="1"/>
  <c r="L11" i="21"/>
  <c r="AA11" i="21" s="1"/>
  <c r="AB11" i="21" s="1"/>
  <c r="T13" i="4"/>
  <c r="T13" i="20" s="1"/>
  <c r="T13" i="21"/>
  <c r="AC21" i="4"/>
  <c r="AC21" i="21"/>
  <c r="AD21" i="21" s="1"/>
  <c r="AC17" i="21"/>
  <c r="AD17" i="21" s="1"/>
  <c r="AC17" i="4"/>
  <c r="AC13" i="21"/>
  <c r="AC13" i="4"/>
  <c r="D9" i="4"/>
  <c r="D9" i="20" s="1"/>
  <c r="D9" i="21"/>
  <c r="AA9" i="21" s="1"/>
  <c r="AB9" i="21" s="1"/>
  <c r="H16" i="4"/>
  <c r="H16" i="20" s="1"/>
  <c r="H16" i="21"/>
  <c r="L15" i="4"/>
  <c r="L15" i="20" s="1"/>
  <c r="L15" i="21"/>
  <c r="L10" i="4"/>
  <c r="L10" i="20" s="1"/>
  <c r="L10" i="21"/>
  <c r="AC20" i="4"/>
  <c r="AC20" i="21"/>
  <c r="AD20" i="21" s="1"/>
  <c r="AC16" i="21"/>
  <c r="AC16" i="4"/>
  <c r="AC12" i="4"/>
  <c r="AC12" i="21"/>
  <c r="H8" i="4"/>
  <c r="H8" i="20" s="1"/>
  <c r="H8" i="21"/>
  <c r="H12" i="4"/>
  <c r="H12" i="20" s="1"/>
  <c r="H12" i="21"/>
  <c r="D11" i="4"/>
  <c r="D11" i="20" s="1"/>
  <c r="T12" i="4"/>
  <c r="T12" i="20" s="1"/>
  <c r="L14" i="4"/>
  <c r="L14" i="20" s="1"/>
  <c r="L14" i="21"/>
  <c r="T15" i="4"/>
  <c r="T15" i="20" s="1"/>
  <c r="T15" i="21"/>
  <c r="T10" i="4"/>
  <c r="T10" i="20" s="1"/>
  <c r="T10" i="21"/>
  <c r="AC8" i="4"/>
  <c r="AC8" i="21"/>
  <c r="AC19" i="4"/>
  <c r="AC19" i="21"/>
  <c r="AD19" i="21" s="1"/>
  <c r="AC15" i="4"/>
  <c r="AC15" i="21"/>
  <c r="AC11" i="21"/>
  <c r="AC11" i="4"/>
  <c r="AA10" i="21"/>
  <c r="AB10" i="21" s="1"/>
  <c r="H14" i="4"/>
  <c r="H14" i="20" s="1"/>
  <c r="H14" i="21"/>
  <c r="T8" i="4"/>
  <c r="T8" i="20" s="1"/>
  <c r="T8" i="21"/>
  <c r="T14" i="4"/>
  <c r="T14" i="20" s="1"/>
  <c r="T14" i="21"/>
  <c r="AC9" i="21"/>
  <c r="AC9" i="4"/>
  <c r="AC18" i="21"/>
  <c r="AD18" i="21" s="1"/>
  <c r="AC18" i="4"/>
  <c r="AC14" i="4"/>
  <c r="AC14" i="21"/>
  <c r="AC10" i="4"/>
  <c r="AC10" i="21"/>
  <c r="AG19" i="4"/>
  <c r="AG19" i="21"/>
  <c r="AG15" i="4"/>
  <c r="AG15" i="21"/>
  <c r="AH15" i="21" s="1"/>
  <c r="AG11" i="21"/>
  <c r="AG11" i="4"/>
  <c r="Q20" i="4"/>
  <c r="Q20" i="20" s="1"/>
  <c r="Q20" i="21"/>
  <c r="AE20" i="21" s="1"/>
  <c r="AF20" i="21" s="1"/>
  <c r="U8" i="4"/>
  <c r="U8" i="20" s="1"/>
  <c r="U8" i="21"/>
  <c r="E14" i="4"/>
  <c r="E14" i="20" s="1"/>
  <c r="E14" i="21"/>
  <c r="AE14" i="21" s="1"/>
  <c r="AF14" i="21" s="1"/>
  <c r="AH14" i="21" s="1"/>
  <c r="AG9" i="4"/>
  <c r="AG9" i="21"/>
  <c r="AG18" i="21"/>
  <c r="AG18" i="4"/>
  <c r="AG14" i="4"/>
  <c r="AG14" i="21"/>
  <c r="AG10" i="21"/>
  <c r="AG10" i="4"/>
  <c r="AQ8" i="21"/>
  <c r="E10" i="4"/>
  <c r="E10" i="20" s="1"/>
  <c r="E10" i="21"/>
  <c r="AE10" i="21" s="1"/>
  <c r="AF10" i="21" s="1"/>
  <c r="I10" i="4"/>
  <c r="I10" i="20" s="1"/>
  <c r="I10" i="21"/>
  <c r="M19" i="4"/>
  <c r="M19" i="20" s="1"/>
  <c r="M19" i="21"/>
  <c r="AG21" i="21"/>
  <c r="AG21" i="4"/>
  <c r="AG17" i="4"/>
  <c r="AG17" i="21"/>
  <c r="AG13" i="21"/>
  <c r="AH13" i="21" s="1"/>
  <c r="AG13" i="4"/>
  <c r="AG8" i="21"/>
  <c r="AG8" i="4"/>
  <c r="AQ17" i="21"/>
  <c r="AQ17" i="4"/>
  <c r="Q8" i="4"/>
  <c r="Q8" i="20" s="1"/>
  <c r="Q8" i="21"/>
  <c r="U21" i="4"/>
  <c r="U21" i="20" s="1"/>
  <c r="U21" i="21"/>
  <c r="AE21" i="21" s="1"/>
  <c r="AF21" i="21" s="1"/>
  <c r="AG20" i="21"/>
  <c r="AG20" i="4"/>
  <c r="AG16" i="21"/>
  <c r="AH16" i="21" s="1"/>
  <c r="AG16" i="4"/>
  <c r="AG12" i="4"/>
  <c r="AG12" i="21"/>
  <c r="AH12" i="21" s="1"/>
  <c r="F9" i="21"/>
  <c r="F9" i="4"/>
  <c r="F9" i="20" s="1"/>
  <c r="F11" i="21"/>
  <c r="F11" i="4"/>
  <c r="F11" i="20" s="1"/>
  <c r="J18" i="21"/>
  <c r="J18" i="4"/>
  <c r="J18" i="20" s="1"/>
  <c r="J14" i="21"/>
  <c r="J14" i="4"/>
  <c r="J14" i="20" s="1"/>
  <c r="N9" i="21"/>
  <c r="N9" i="4"/>
  <c r="N9" i="20" s="1"/>
  <c r="N18" i="21"/>
  <c r="N18" i="4"/>
  <c r="N18" i="20" s="1"/>
  <c r="N14" i="21"/>
  <c r="N14" i="4"/>
  <c r="N14" i="20" s="1"/>
  <c r="N10" i="21"/>
  <c r="N10" i="4"/>
  <c r="N10" i="20" s="1"/>
  <c r="R21" i="21"/>
  <c r="R21" i="4"/>
  <c r="R21" i="20" s="1"/>
  <c r="R16" i="21"/>
  <c r="R16" i="4"/>
  <c r="R16" i="20" s="1"/>
  <c r="R12" i="21"/>
  <c r="R12" i="4"/>
  <c r="R12" i="20" s="1"/>
  <c r="V8" i="21"/>
  <c r="V8" i="4"/>
  <c r="V8" i="20" s="1"/>
  <c r="V18" i="21"/>
  <c r="V18" i="4"/>
  <c r="V18" i="20" s="1"/>
  <c r="V14" i="21"/>
  <c r="V14" i="4"/>
  <c r="V14" i="20" s="1"/>
  <c r="AK9" i="4"/>
  <c r="AK9" i="21"/>
  <c r="AK18" i="21"/>
  <c r="AK18" i="4"/>
  <c r="AK10" i="21"/>
  <c r="AK10" i="4"/>
  <c r="V11" i="21"/>
  <c r="V11" i="4"/>
  <c r="V11" i="20" s="1"/>
  <c r="H20" i="17"/>
  <c r="I20" i="17" s="1"/>
  <c r="K20" i="17" s="1"/>
  <c r="F19" i="21"/>
  <c r="F19" i="4"/>
  <c r="F19" i="20" s="1"/>
  <c r="J21" i="21"/>
  <c r="J21" i="4"/>
  <c r="J21" i="20" s="1"/>
  <c r="J17" i="21"/>
  <c r="J17" i="4"/>
  <c r="J17" i="20" s="1"/>
  <c r="J13" i="21"/>
  <c r="J13" i="4"/>
  <c r="J13" i="20" s="1"/>
  <c r="N21" i="21"/>
  <c r="N21" i="4"/>
  <c r="N21" i="20" s="1"/>
  <c r="N17" i="21"/>
  <c r="N17" i="4"/>
  <c r="N17" i="20" s="1"/>
  <c r="N13" i="21"/>
  <c r="N13" i="4"/>
  <c r="N13" i="20" s="1"/>
  <c r="N8" i="21"/>
  <c r="N8" i="4"/>
  <c r="N8" i="20" s="1"/>
  <c r="R20" i="21"/>
  <c r="R20" i="4"/>
  <c r="R20" i="20" s="1"/>
  <c r="R15" i="21"/>
  <c r="R15" i="4"/>
  <c r="R15" i="20" s="1"/>
  <c r="R11" i="21"/>
  <c r="R11" i="4"/>
  <c r="R11" i="20" s="1"/>
  <c r="V21" i="21"/>
  <c r="V21" i="4"/>
  <c r="V21" i="20" s="1"/>
  <c r="V17" i="21"/>
  <c r="V17" i="4"/>
  <c r="V17" i="20" s="1"/>
  <c r="V13" i="21"/>
  <c r="V13" i="4"/>
  <c r="V13" i="20" s="1"/>
  <c r="AK21" i="4"/>
  <c r="AK21" i="21"/>
  <c r="AK17" i="21"/>
  <c r="AK17" i="4"/>
  <c r="AK13" i="21"/>
  <c r="AK13" i="4"/>
  <c r="AK8" i="21"/>
  <c r="AK8" i="4"/>
  <c r="F17" i="21"/>
  <c r="F17" i="4"/>
  <c r="F17" i="20" s="1"/>
  <c r="J20" i="21"/>
  <c r="J20" i="4"/>
  <c r="J20" i="20" s="1"/>
  <c r="J16" i="21"/>
  <c r="J16" i="4"/>
  <c r="J16" i="20" s="1"/>
  <c r="J12" i="21"/>
  <c r="J12" i="4"/>
  <c r="J12" i="20" s="1"/>
  <c r="N20" i="21"/>
  <c r="N20" i="4"/>
  <c r="N20" i="20" s="1"/>
  <c r="N16" i="21"/>
  <c r="N16" i="4"/>
  <c r="N16" i="20" s="1"/>
  <c r="N12" i="21"/>
  <c r="N12" i="4"/>
  <c r="N12" i="20" s="1"/>
  <c r="R9" i="21"/>
  <c r="R9" i="4"/>
  <c r="R9" i="20" s="1"/>
  <c r="R19" i="21"/>
  <c r="R19" i="4"/>
  <c r="R19" i="20" s="1"/>
  <c r="R14" i="21"/>
  <c r="R14" i="4"/>
  <c r="R14" i="20" s="1"/>
  <c r="R10" i="21"/>
  <c r="R10" i="4"/>
  <c r="R10" i="20" s="1"/>
  <c r="V20" i="21"/>
  <c r="V20" i="4"/>
  <c r="V20" i="20" s="1"/>
  <c r="V16" i="21"/>
  <c r="V16" i="4"/>
  <c r="V16" i="20" s="1"/>
  <c r="V12" i="21"/>
  <c r="V12" i="4"/>
  <c r="V12" i="20" s="1"/>
  <c r="AK20" i="21"/>
  <c r="AK20" i="4"/>
  <c r="AK16" i="4"/>
  <c r="AK16" i="21"/>
  <c r="AK12" i="21"/>
  <c r="AK12" i="4"/>
  <c r="X12" i="20" s="1"/>
  <c r="R17" i="21"/>
  <c r="R17" i="4"/>
  <c r="R17" i="20" s="1"/>
  <c r="J19" i="21"/>
  <c r="J19" i="4"/>
  <c r="J19" i="20" s="1"/>
  <c r="J15" i="21"/>
  <c r="J15" i="4"/>
  <c r="J15" i="20" s="1"/>
  <c r="J8" i="21"/>
  <c r="J8" i="4"/>
  <c r="J8" i="20" s="1"/>
  <c r="N19" i="21"/>
  <c r="N19" i="4"/>
  <c r="N19" i="20" s="1"/>
  <c r="N15" i="21"/>
  <c r="N15" i="4"/>
  <c r="N15" i="20" s="1"/>
  <c r="N11" i="21"/>
  <c r="N11" i="4"/>
  <c r="N11" i="20" s="1"/>
  <c r="R8" i="21"/>
  <c r="R8" i="4"/>
  <c r="R8" i="20" s="1"/>
  <c r="R18" i="21"/>
  <c r="R18" i="4"/>
  <c r="R18" i="20" s="1"/>
  <c r="V9" i="21"/>
  <c r="V9" i="4"/>
  <c r="V9" i="20" s="1"/>
  <c r="V19" i="21"/>
  <c r="V19" i="4"/>
  <c r="V19" i="20" s="1"/>
  <c r="V15" i="21"/>
  <c r="V15" i="4"/>
  <c r="V15" i="20" s="1"/>
  <c r="V10" i="21"/>
  <c r="V10" i="4"/>
  <c r="V10" i="20" s="1"/>
  <c r="AK19" i="4"/>
  <c r="AK19" i="21"/>
  <c r="AK15" i="21"/>
  <c r="AK15" i="4"/>
  <c r="X15" i="20" s="1"/>
  <c r="AK11" i="4"/>
  <c r="AK11" i="21"/>
  <c r="R13" i="21"/>
  <c r="R13" i="4"/>
  <c r="R13" i="20" s="1"/>
  <c r="AK14" i="21"/>
  <c r="AK14" i="4"/>
  <c r="X14" i="20" s="1"/>
  <c r="H22" i="10"/>
  <c r="I22" i="10" s="1"/>
  <c r="K22" i="10" s="1"/>
  <c r="K13" i="10"/>
  <c r="H11" i="10"/>
  <c r="I11" i="10" s="1"/>
  <c r="K11" i="10" s="1"/>
  <c r="W19" i="4"/>
  <c r="X19" i="4" s="1"/>
  <c r="Z19" i="4" s="1"/>
  <c r="W17" i="4"/>
  <c r="W8" i="4"/>
  <c r="X8" i="4" s="1"/>
  <c r="Z8" i="4" s="1"/>
  <c r="W12" i="4"/>
  <c r="AE12" i="4"/>
  <c r="AF12" i="4" s="1"/>
  <c r="AE16" i="4"/>
  <c r="AF16" i="4" s="1"/>
  <c r="AH16" i="4" s="1"/>
  <c r="AE15" i="4"/>
  <c r="AF15" i="4" s="1"/>
  <c r="AH15" i="4" s="1"/>
  <c r="AA21" i="4"/>
  <c r="AB21" i="4" s="1"/>
  <c r="AD21" i="4" s="1"/>
  <c r="X12" i="4"/>
  <c r="Z12" i="4" s="1"/>
  <c r="AA17" i="4"/>
  <c r="AB17" i="4" s="1"/>
  <c r="AA18" i="4"/>
  <c r="AB18" i="4" s="1"/>
  <c r="H21" i="10"/>
  <c r="I21" i="10" s="1"/>
  <c r="K21" i="10" s="1"/>
  <c r="AE20" i="4"/>
  <c r="AF20" i="4" s="1"/>
  <c r="AL21" i="12"/>
  <c r="AM21" i="12" s="1"/>
  <c r="AO21" i="12" s="1"/>
  <c r="C16" i="17"/>
  <c r="AL16" i="12"/>
  <c r="AM16" i="12" s="1"/>
  <c r="AO16" i="12" s="1"/>
  <c r="F10" i="18" s="1"/>
  <c r="D12" i="17"/>
  <c r="AL12" i="12"/>
  <c r="AM12" i="12" s="1"/>
  <c r="AO12" i="12" s="1"/>
  <c r="O12" i="17" s="1"/>
  <c r="D10" i="17"/>
  <c r="AL10" i="12"/>
  <c r="AM10" i="12" s="1"/>
  <c r="AO10" i="12" s="1"/>
  <c r="D11" i="17"/>
  <c r="AL11" i="12"/>
  <c r="AM11" i="12" s="1"/>
  <c r="AO11" i="12" s="1"/>
  <c r="C14" i="17"/>
  <c r="AL14" i="12"/>
  <c r="AM14" i="12" s="1"/>
  <c r="AO14" i="12" s="1"/>
  <c r="O14" i="17" s="1"/>
  <c r="C22" i="17"/>
  <c r="AL22" i="12"/>
  <c r="AM22" i="12" s="1"/>
  <c r="AO22" i="12" s="1"/>
  <c r="AQ21" i="4" s="1"/>
  <c r="H10" i="17"/>
  <c r="I10" i="17" s="1"/>
  <c r="K10" i="17" s="1"/>
  <c r="H10" i="9"/>
  <c r="I10" i="9" s="1"/>
  <c r="K10" i="9" s="1"/>
  <c r="BO8" i="12"/>
  <c r="H18" i="17"/>
  <c r="I18" i="17" s="1"/>
  <c r="K18" i="17" s="1"/>
  <c r="O22" i="8"/>
  <c r="P22" i="8" s="1"/>
  <c r="D22" i="19" s="1"/>
  <c r="O17" i="8"/>
  <c r="K17" i="8"/>
  <c r="R17" i="8" s="1"/>
  <c r="E17" i="19" s="1"/>
  <c r="R22" i="8"/>
  <c r="E22" i="19" s="1"/>
  <c r="P9" i="8"/>
  <c r="D9" i="19" s="1"/>
  <c r="P21" i="8"/>
  <c r="D21" i="19" s="1"/>
  <c r="R21" i="8"/>
  <c r="E21" i="19" s="1"/>
  <c r="R13" i="8"/>
  <c r="E13" i="19" s="1"/>
  <c r="P13" i="8"/>
  <c r="D13" i="19" s="1"/>
  <c r="P10" i="8"/>
  <c r="D10" i="19" s="1"/>
  <c r="R10" i="8"/>
  <c r="E10" i="19" s="1"/>
  <c r="R19" i="8"/>
  <c r="E19" i="19" s="1"/>
  <c r="P19" i="8"/>
  <c r="D19" i="19" s="1"/>
  <c r="R18" i="8"/>
  <c r="E18" i="19" s="1"/>
  <c r="P18" i="8"/>
  <c r="D18" i="19" s="1"/>
  <c r="O12" i="9"/>
  <c r="D16" i="18"/>
  <c r="R14" i="8"/>
  <c r="E14" i="19" s="1"/>
  <c r="P11" i="8"/>
  <c r="D11" i="19" s="1"/>
  <c r="P20" i="8"/>
  <c r="D20" i="19" s="1"/>
  <c r="R20" i="8"/>
  <c r="E20" i="19" s="1"/>
  <c r="P12" i="8"/>
  <c r="D12" i="19" s="1"/>
  <c r="O20" i="17"/>
  <c r="P20" i="17" s="1"/>
  <c r="H20" i="19" s="1"/>
  <c r="F11" i="18"/>
  <c r="K10" i="4"/>
  <c r="D9" i="18"/>
  <c r="O13" i="9"/>
  <c r="R21" i="15"/>
  <c r="S21" i="15" s="1"/>
  <c r="U21" i="15" s="1"/>
  <c r="C17" i="9"/>
  <c r="D16" i="21" s="1"/>
  <c r="AA16" i="21" s="1"/>
  <c r="AB16" i="21" s="1"/>
  <c r="AD16" i="21" s="1"/>
  <c r="R17" i="15"/>
  <c r="S17" i="15" s="1"/>
  <c r="U17" i="15" s="1"/>
  <c r="H11" i="4"/>
  <c r="H12" i="9"/>
  <c r="I12" i="9" s="1"/>
  <c r="K12" i="9" s="1"/>
  <c r="F20" i="18"/>
  <c r="O9" i="17"/>
  <c r="O20" i="9"/>
  <c r="D11" i="18"/>
  <c r="O14" i="9"/>
  <c r="P14" i="9" s="1"/>
  <c r="F14" i="19" s="1"/>
  <c r="D14" i="18"/>
  <c r="F14" i="18"/>
  <c r="F21" i="18"/>
  <c r="O18" i="17"/>
  <c r="P18" i="17" s="1"/>
  <c r="H18" i="19" s="1"/>
  <c r="K19" i="9"/>
  <c r="H15" i="9"/>
  <c r="I15" i="9" s="1"/>
  <c r="K15" i="9" s="1"/>
  <c r="D10" i="4"/>
  <c r="H11" i="9"/>
  <c r="I11" i="9" s="1"/>
  <c r="K11" i="9" s="1"/>
  <c r="G14" i="4"/>
  <c r="G14" i="20" s="1"/>
  <c r="H15" i="8"/>
  <c r="I15" i="8" s="1"/>
  <c r="K15" i="8" s="1"/>
  <c r="H19" i="4"/>
  <c r="K20" i="9"/>
  <c r="H15" i="4"/>
  <c r="H16" i="9"/>
  <c r="I16" i="9" s="1"/>
  <c r="K16" i="9" s="1"/>
  <c r="R15" i="15"/>
  <c r="S15" i="15" s="1"/>
  <c r="U15" i="15" s="1"/>
  <c r="R11" i="15"/>
  <c r="S11" i="15" s="1"/>
  <c r="U11" i="15" s="1"/>
  <c r="C13" i="9"/>
  <c r="D12" i="21" s="1"/>
  <c r="AA12" i="21" s="1"/>
  <c r="AB12" i="21" s="1"/>
  <c r="AD12" i="21" s="1"/>
  <c r="W20" i="16"/>
  <c r="X20" i="16" s="1"/>
  <c r="Z20" i="16" s="1"/>
  <c r="R9" i="15"/>
  <c r="S9" i="15" s="1"/>
  <c r="U9" i="15" s="1"/>
  <c r="C10" i="10"/>
  <c r="E9" i="21" s="1"/>
  <c r="AE9" i="21" s="1"/>
  <c r="AF9" i="21" s="1"/>
  <c r="AH9" i="21" s="1"/>
  <c r="W10" i="16"/>
  <c r="X10" i="16" s="1"/>
  <c r="Z10" i="16" s="1"/>
  <c r="C19" i="10"/>
  <c r="E18" i="21" s="1"/>
  <c r="AE18" i="21" s="1"/>
  <c r="AF18" i="21" s="1"/>
  <c r="AH18" i="21" s="1"/>
  <c r="W19" i="16"/>
  <c r="X19" i="16" s="1"/>
  <c r="Z19" i="16" s="1"/>
  <c r="R10" i="15"/>
  <c r="S10" i="15" s="1"/>
  <c r="U10" i="15" s="1"/>
  <c r="R19" i="15"/>
  <c r="S19" i="15" s="1"/>
  <c r="U19" i="15" s="1"/>
  <c r="O22" i="9"/>
  <c r="P22" i="9" s="1"/>
  <c r="F22" i="19" s="1"/>
  <c r="W21" i="16"/>
  <c r="X21" i="16" s="1"/>
  <c r="Z21" i="16" s="1"/>
  <c r="O16" i="9"/>
  <c r="D10" i="18"/>
  <c r="R18" i="15"/>
  <c r="S18" i="15" s="1"/>
  <c r="U18" i="15" s="1"/>
  <c r="W12" i="16"/>
  <c r="X12" i="16" s="1"/>
  <c r="Z12" i="16" s="1"/>
  <c r="C12" i="10"/>
  <c r="E11" i="21" s="1"/>
  <c r="AE11" i="21" s="1"/>
  <c r="AF11" i="21" s="1"/>
  <c r="AH11" i="21" s="1"/>
  <c r="W11" i="16"/>
  <c r="X11" i="16" s="1"/>
  <c r="Z11" i="16" s="1"/>
  <c r="AM17" i="12"/>
  <c r="AO17" i="12" s="1"/>
  <c r="AM13" i="12"/>
  <c r="AO13" i="12" s="1"/>
  <c r="C9" i="17"/>
  <c r="C19" i="17"/>
  <c r="C15" i="17"/>
  <c r="C11" i="17"/>
  <c r="W22" i="16"/>
  <c r="X22" i="16" s="1"/>
  <c r="Z22" i="16" s="1"/>
  <c r="W18" i="16"/>
  <c r="X18" i="16" s="1"/>
  <c r="Z18" i="16" s="1"/>
  <c r="W9" i="16"/>
  <c r="X9" i="16" s="1"/>
  <c r="Z9" i="16" s="1"/>
  <c r="C20" i="10"/>
  <c r="E19" i="21" s="1"/>
  <c r="AO19" i="12"/>
  <c r="AM15" i="12"/>
  <c r="AO15" i="12" s="1"/>
  <c r="C21" i="17"/>
  <c r="C17" i="17"/>
  <c r="C13" i="17"/>
  <c r="E18" i="18"/>
  <c r="O17" i="10"/>
  <c r="P17" i="10" s="1"/>
  <c r="G17" i="19" s="1"/>
  <c r="E10" i="18"/>
  <c r="O16" i="10"/>
  <c r="P16" i="10" s="1"/>
  <c r="G16" i="19" s="1"/>
  <c r="AE14" i="4"/>
  <c r="E13" i="18"/>
  <c r="O15" i="10"/>
  <c r="H15" i="10"/>
  <c r="I15" i="10" s="1"/>
  <c r="K15" i="10" s="1"/>
  <c r="E14" i="18"/>
  <c r="O14" i="10"/>
  <c r="P14" i="10" s="1"/>
  <c r="G14" i="19" s="1"/>
  <c r="O13" i="10"/>
  <c r="E9" i="18"/>
  <c r="R16" i="11"/>
  <c r="C17" i="19" s="1"/>
  <c r="W10" i="4" l="1"/>
  <c r="X10" i="4" s="1"/>
  <c r="K10" i="20"/>
  <c r="W18" i="4"/>
  <c r="X18" i="4" s="1"/>
  <c r="Z18" i="4" s="1"/>
  <c r="C18" i="20"/>
  <c r="Z12" i="21"/>
  <c r="Z20" i="21"/>
  <c r="W11" i="4"/>
  <c r="X11" i="4" s="1"/>
  <c r="Z11" i="4" s="1"/>
  <c r="P13" i="10"/>
  <c r="G13" i="19" s="1"/>
  <c r="AE19" i="21"/>
  <c r="AF19" i="21" s="1"/>
  <c r="AH19" i="21" s="1"/>
  <c r="AA14" i="4"/>
  <c r="AB14" i="4" s="1"/>
  <c r="AD14" i="4" s="1"/>
  <c r="AE17" i="4"/>
  <c r="AF17" i="4" s="1"/>
  <c r="AH17" i="4" s="1"/>
  <c r="AH12" i="4"/>
  <c r="W13" i="4"/>
  <c r="X13" i="4" s="1"/>
  <c r="Z13" i="4" s="1"/>
  <c r="X11" i="20"/>
  <c r="AH21" i="21"/>
  <c r="Z17" i="21"/>
  <c r="W15" i="4"/>
  <c r="X15" i="4" s="1"/>
  <c r="Z15" i="4" s="1"/>
  <c r="X17" i="20"/>
  <c r="Z9" i="21"/>
  <c r="R16" i="8"/>
  <c r="E16" i="19" s="1"/>
  <c r="P16" i="8"/>
  <c r="D16" i="19" s="1"/>
  <c r="W16" i="21"/>
  <c r="X16" i="21" s="1"/>
  <c r="Z16" i="21" s="1"/>
  <c r="W20" i="4"/>
  <c r="X20" i="4" s="1"/>
  <c r="Z20" i="4" s="1"/>
  <c r="C20" i="20"/>
  <c r="AE13" i="4"/>
  <c r="AF13" i="4" s="1"/>
  <c r="AA9" i="4"/>
  <c r="AB9" i="4" s="1"/>
  <c r="W21" i="4"/>
  <c r="X21" i="4" s="1"/>
  <c r="Z21" i="4" s="1"/>
  <c r="X16" i="20"/>
  <c r="AE8" i="21"/>
  <c r="AF8" i="21" s="1"/>
  <c r="AH8" i="21" s="1"/>
  <c r="AH17" i="21"/>
  <c r="AA15" i="21"/>
  <c r="AB15" i="21" s="1"/>
  <c r="AD15" i="21" s="1"/>
  <c r="AD9" i="21"/>
  <c r="Z13" i="21"/>
  <c r="Z21" i="21"/>
  <c r="W9" i="4"/>
  <c r="X9" i="4" s="1"/>
  <c r="Z9" i="4" s="1"/>
  <c r="W16" i="4"/>
  <c r="X16" i="4" s="1"/>
  <c r="Z16" i="4" s="1"/>
  <c r="AQ15" i="4"/>
  <c r="AQ21" i="21"/>
  <c r="O16" i="17"/>
  <c r="AQ13" i="4"/>
  <c r="AQ13" i="21"/>
  <c r="X8" i="20"/>
  <c r="X9" i="20"/>
  <c r="AH20" i="4"/>
  <c r="X20" i="20"/>
  <c r="X13" i="20"/>
  <c r="AH10" i="21"/>
  <c r="AH20" i="21"/>
  <c r="AD9" i="4"/>
  <c r="AA14" i="21"/>
  <c r="AB14" i="21" s="1"/>
  <c r="AD14" i="21" s="1"/>
  <c r="AA11" i="4"/>
  <c r="AB11" i="4" s="1"/>
  <c r="AD11" i="4" s="1"/>
  <c r="H11" i="20"/>
  <c r="AD17" i="4"/>
  <c r="AA8" i="4"/>
  <c r="AB8" i="4" s="1"/>
  <c r="AD8" i="4" s="1"/>
  <c r="AQ15" i="21"/>
  <c r="AD11" i="21"/>
  <c r="AA8" i="21"/>
  <c r="AB8" i="21" s="1"/>
  <c r="AD8" i="21" s="1"/>
  <c r="AA13" i="4"/>
  <c r="AB13" i="4" s="1"/>
  <c r="AD13" i="4" s="1"/>
  <c r="AD10" i="21"/>
  <c r="AA15" i="4"/>
  <c r="H15" i="20"/>
  <c r="AD18" i="4"/>
  <c r="AD13" i="21"/>
  <c r="AA10" i="4"/>
  <c r="AB10" i="4" s="1"/>
  <c r="AD10" i="4" s="1"/>
  <c r="D10" i="20"/>
  <c r="AQ10" i="4"/>
  <c r="AQ10" i="21"/>
  <c r="X19" i="20"/>
  <c r="X21" i="20"/>
  <c r="X10" i="20"/>
  <c r="AE8" i="4"/>
  <c r="AE10" i="4"/>
  <c r="AF10" i="4" s="1"/>
  <c r="AH10" i="4" s="1"/>
  <c r="AE21" i="4"/>
  <c r="AF21" i="4" s="1"/>
  <c r="AH21" i="4" s="1"/>
  <c r="X18" i="20"/>
  <c r="J9" i="21"/>
  <c r="J9" i="4"/>
  <c r="H21" i="17"/>
  <c r="I21" i="17" s="1"/>
  <c r="K21" i="17" s="1"/>
  <c r="F20" i="21"/>
  <c r="AI20" i="21" s="1"/>
  <c r="AJ20" i="21" s="1"/>
  <c r="AL20" i="21" s="1"/>
  <c r="AN20" i="21" s="1"/>
  <c r="F20" i="4"/>
  <c r="H15" i="17"/>
  <c r="I15" i="17" s="1"/>
  <c r="K15" i="17" s="1"/>
  <c r="F14" i="21"/>
  <c r="AI14" i="21" s="1"/>
  <c r="AJ14" i="21" s="1"/>
  <c r="F14" i="4"/>
  <c r="H11" i="17"/>
  <c r="I11" i="17" s="1"/>
  <c r="K11" i="17" s="1"/>
  <c r="F10" i="21"/>
  <c r="F10" i="4"/>
  <c r="J10" i="21"/>
  <c r="J10" i="4"/>
  <c r="J10" i="20" s="1"/>
  <c r="H19" i="17"/>
  <c r="I19" i="17" s="1"/>
  <c r="K19" i="17" s="1"/>
  <c r="F18" i="21"/>
  <c r="AI18" i="21" s="1"/>
  <c r="AJ18" i="21" s="1"/>
  <c r="AL18" i="21" s="1"/>
  <c r="AN18" i="21" s="1"/>
  <c r="F18" i="4"/>
  <c r="H22" i="17"/>
  <c r="I22" i="17" s="1"/>
  <c r="K22" i="17" s="1"/>
  <c r="F21" i="21"/>
  <c r="AI21" i="21" s="1"/>
  <c r="AJ21" i="21" s="1"/>
  <c r="AL21" i="21" s="1"/>
  <c r="F21" i="4"/>
  <c r="H12" i="17"/>
  <c r="I12" i="17" s="1"/>
  <c r="K12" i="17" s="1"/>
  <c r="J11" i="21"/>
  <c r="AI11" i="21" s="1"/>
  <c r="AJ11" i="21" s="1"/>
  <c r="AL11" i="21" s="1"/>
  <c r="AN11" i="21" s="1"/>
  <c r="J11" i="4"/>
  <c r="H13" i="17"/>
  <c r="I13" i="17" s="1"/>
  <c r="K13" i="17" s="1"/>
  <c r="F12" i="21"/>
  <c r="AI12" i="21" s="1"/>
  <c r="AJ12" i="21" s="1"/>
  <c r="AL12" i="21" s="1"/>
  <c r="F12" i="4"/>
  <c r="H9" i="17"/>
  <c r="I9" i="17" s="1"/>
  <c r="K9" i="17" s="1"/>
  <c r="P9" i="17" s="1"/>
  <c r="H9" i="19" s="1"/>
  <c r="F8" i="21"/>
  <c r="AI8" i="21" s="1"/>
  <c r="AJ8" i="21" s="1"/>
  <c r="AL8" i="21" s="1"/>
  <c r="F8" i="4"/>
  <c r="AI17" i="4"/>
  <c r="AJ17" i="4" s="1"/>
  <c r="AL17" i="4" s="1"/>
  <c r="AI19" i="4"/>
  <c r="AJ19" i="4" s="1"/>
  <c r="AL19" i="4" s="1"/>
  <c r="AL14" i="21"/>
  <c r="AN14" i="21" s="1"/>
  <c r="AI17" i="21"/>
  <c r="AJ17" i="21" s="1"/>
  <c r="AL17" i="21" s="1"/>
  <c r="AN17" i="21" s="1"/>
  <c r="AI19" i="21"/>
  <c r="AJ19" i="21" s="1"/>
  <c r="AL19" i="21" s="1"/>
  <c r="AN19" i="21" s="1"/>
  <c r="H17" i="17"/>
  <c r="I17" i="17" s="1"/>
  <c r="K17" i="17" s="1"/>
  <c r="F16" i="21"/>
  <c r="AI16" i="21" s="1"/>
  <c r="AJ16" i="21" s="1"/>
  <c r="AL16" i="21" s="1"/>
  <c r="AN16" i="21" s="1"/>
  <c r="F16" i="4"/>
  <c r="H14" i="17"/>
  <c r="I14" i="17" s="1"/>
  <c r="K14" i="17" s="1"/>
  <c r="P14" i="17" s="1"/>
  <c r="H14" i="19" s="1"/>
  <c r="F13" i="21"/>
  <c r="AI13" i="21" s="1"/>
  <c r="AJ13" i="21" s="1"/>
  <c r="AL13" i="21" s="1"/>
  <c r="F13" i="4"/>
  <c r="H16" i="17"/>
  <c r="I16" i="17" s="1"/>
  <c r="K16" i="17" s="1"/>
  <c r="F15" i="21"/>
  <c r="AI15" i="21" s="1"/>
  <c r="AJ15" i="21" s="1"/>
  <c r="AL15" i="21" s="1"/>
  <c r="AN15" i="21" s="1"/>
  <c r="F15" i="4"/>
  <c r="AI9" i="21"/>
  <c r="AJ9" i="21" s="1"/>
  <c r="AL9" i="21" s="1"/>
  <c r="AN9" i="21" s="1"/>
  <c r="AQ14" i="4"/>
  <c r="AQ14" i="21"/>
  <c r="AA19" i="4"/>
  <c r="H19" i="20"/>
  <c r="W14" i="4"/>
  <c r="X14" i="4" s="1"/>
  <c r="Z14" i="4" s="1"/>
  <c r="AH13" i="4"/>
  <c r="F16" i="18"/>
  <c r="F19" i="18"/>
  <c r="O22" i="17"/>
  <c r="H14" i="18"/>
  <c r="H10" i="18"/>
  <c r="P17" i="8"/>
  <c r="D17" i="19" s="1"/>
  <c r="F13" i="18"/>
  <c r="O15" i="17"/>
  <c r="O9" i="10"/>
  <c r="P9" i="10" s="1"/>
  <c r="G9" i="19" s="1"/>
  <c r="E20" i="18"/>
  <c r="O17" i="17"/>
  <c r="F18" i="18"/>
  <c r="E16" i="18"/>
  <c r="O12" i="10"/>
  <c r="E12" i="18"/>
  <c r="O21" i="10"/>
  <c r="P21" i="10" s="1"/>
  <c r="G21" i="19" s="1"/>
  <c r="O19" i="10"/>
  <c r="E15" i="18"/>
  <c r="D20" i="18"/>
  <c r="O9" i="9"/>
  <c r="P9" i="9" s="1"/>
  <c r="F9" i="19" s="1"/>
  <c r="D13" i="18"/>
  <c r="H13" i="18" s="1"/>
  <c r="O15" i="9"/>
  <c r="AB15" i="4"/>
  <c r="P12" i="9"/>
  <c r="F12" i="19" s="1"/>
  <c r="D12" i="18"/>
  <c r="O21" i="9"/>
  <c r="F15" i="18"/>
  <c r="O19" i="17"/>
  <c r="P19" i="17" s="1"/>
  <c r="H19" i="19" s="1"/>
  <c r="O18" i="10"/>
  <c r="P18" i="10" s="1"/>
  <c r="G18" i="19" s="1"/>
  <c r="E21" i="18"/>
  <c r="O21" i="17"/>
  <c r="F12" i="18"/>
  <c r="O18" i="9"/>
  <c r="P18" i="9" s="1"/>
  <c r="F18" i="19" s="1"/>
  <c r="D21" i="18"/>
  <c r="E18" i="4"/>
  <c r="H19" i="10"/>
  <c r="I19" i="10" s="1"/>
  <c r="K19" i="10" s="1"/>
  <c r="O20" i="10"/>
  <c r="E11" i="18"/>
  <c r="H11" i="18" s="1"/>
  <c r="P20" i="9"/>
  <c r="F20" i="19" s="1"/>
  <c r="R15" i="8"/>
  <c r="E15" i="19" s="1"/>
  <c r="P15" i="8"/>
  <c r="D15" i="19" s="1"/>
  <c r="AF8" i="4"/>
  <c r="D20" i="4"/>
  <c r="K21" i="9"/>
  <c r="AQ20" i="4" s="1"/>
  <c r="F17" i="18"/>
  <c r="O10" i="17"/>
  <c r="P10" i="17" s="1"/>
  <c r="H10" i="19" s="1"/>
  <c r="O22" i="10"/>
  <c r="P22" i="10" s="1"/>
  <c r="G22" i="19" s="1"/>
  <c r="E19" i="18"/>
  <c r="O11" i="10"/>
  <c r="P11" i="10" s="1"/>
  <c r="G11" i="19" s="1"/>
  <c r="E8" i="18"/>
  <c r="D15" i="18"/>
  <c r="O19" i="9"/>
  <c r="P19" i="9" s="1"/>
  <c r="F19" i="19" s="1"/>
  <c r="O10" i="10"/>
  <c r="E17" i="18"/>
  <c r="H13" i="9"/>
  <c r="I13" i="9" s="1"/>
  <c r="K13" i="9" s="1"/>
  <c r="AQ12" i="4" s="1"/>
  <c r="D12" i="4"/>
  <c r="AB19" i="4"/>
  <c r="AD19" i="4" s="1"/>
  <c r="D18" i="18"/>
  <c r="O17" i="9"/>
  <c r="X17" i="4"/>
  <c r="F8" i="18"/>
  <c r="O11" i="17"/>
  <c r="P11" i="17" s="1"/>
  <c r="H11" i="19" s="1"/>
  <c r="E19" i="4"/>
  <c r="H20" i="10"/>
  <c r="I20" i="10" s="1"/>
  <c r="K20" i="10" s="1"/>
  <c r="AQ19" i="21" s="1"/>
  <c r="O13" i="17"/>
  <c r="F9" i="18"/>
  <c r="H9" i="18" s="1"/>
  <c r="E11" i="4"/>
  <c r="H12" i="10"/>
  <c r="I12" i="10" s="1"/>
  <c r="K12" i="10" s="1"/>
  <c r="O10" i="9"/>
  <c r="P10" i="9" s="1"/>
  <c r="F10" i="19" s="1"/>
  <c r="D17" i="18"/>
  <c r="H17" i="18" s="1"/>
  <c r="AS9" i="21" s="1"/>
  <c r="E9" i="4"/>
  <c r="H10" i="10"/>
  <c r="I10" i="10" s="1"/>
  <c r="K10" i="10" s="1"/>
  <c r="D8" i="18"/>
  <c r="O11" i="9"/>
  <c r="P11" i="9" s="1"/>
  <c r="F11" i="19" s="1"/>
  <c r="P16" i="9"/>
  <c r="F16" i="19" s="1"/>
  <c r="P15" i="9"/>
  <c r="F15" i="19" s="1"/>
  <c r="D16" i="4"/>
  <c r="H17" i="9"/>
  <c r="I17" i="9" s="1"/>
  <c r="K17" i="9" s="1"/>
  <c r="AF14" i="4"/>
  <c r="P15" i="10"/>
  <c r="G15" i="19" s="1"/>
  <c r="AN13" i="21" l="1"/>
  <c r="AR13" i="21" s="1"/>
  <c r="AN21" i="21"/>
  <c r="P21" i="17"/>
  <c r="H21" i="19" s="1"/>
  <c r="P22" i="17"/>
  <c r="H22" i="19" s="1"/>
  <c r="AN12" i="21"/>
  <c r="H15" i="18"/>
  <c r="AS15" i="21" s="1"/>
  <c r="AT15" i="21" s="1"/>
  <c r="P16" i="17"/>
  <c r="H16" i="19" s="1"/>
  <c r="P13" i="17"/>
  <c r="H13" i="19" s="1"/>
  <c r="P17" i="17"/>
  <c r="H17" i="19" s="1"/>
  <c r="P15" i="17"/>
  <c r="H15" i="19" s="1"/>
  <c r="AR14" i="21"/>
  <c r="AJ8" i="17"/>
  <c r="P12" i="17"/>
  <c r="H12" i="19" s="1"/>
  <c r="AI10" i="21"/>
  <c r="AJ10" i="21" s="1"/>
  <c r="AL10" i="21" s="1"/>
  <c r="AN10" i="21" s="1"/>
  <c r="AR10" i="21" s="1"/>
  <c r="H21" i="18"/>
  <c r="J18" i="19"/>
  <c r="AS17" i="21"/>
  <c r="AS17" i="4"/>
  <c r="J14" i="19"/>
  <c r="AS13" i="21"/>
  <c r="AS13" i="4"/>
  <c r="AQ12" i="21"/>
  <c r="AQ16" i="4"/>
  <c r="AQ16" i="21"/>
  <c r="AR16" i="21" s="1"/>
  <c r="AA16" i="4"/>
  <c r="D16" i="20"/>
  <c r="AA12" i="4"/>
  <c r="AB12" i="4" s="1"/>
  <c r="D12" i="20"/>
  <c r="AN8" i="21"/>
  <c r="AR8" i="21" s="1"/>
  <c r="AQ20" i="21"/>
  <c r="AA20" i="4"/>
  <c r="D20" i="20"/>
  <c r="AQ18" i="4"/>
  <c r="AQ18" i="21"/>
  <c r="AQ9" i="4"/>
  <c r="AQ9" i="21"/>
  <c r="AQ11" i="4"/>
  <c r="AQ11" i="21"/>
  <c r="AR11" i="21" s="1"/>
  <c r="AE18" i="4"/>
  <c r="AF18" i="4" s="1"/>
  <c r="E18" i="20"/>
  <c r="AQ19" i="4"/>
  <c r="AE19" i="4"/>
  <c r="AF19" i="4" s="1"/>
  <c r="AH19" i="4" s="1"/>
  <c r="AN19" i="4" s="1"/>
  <c r="E19" i="20"/>
  <c r="AR15" i="21"/>
  <c r="AR19" i="21"/>
  <c r="J11" i="20"/>
  <c r="AI11" i="4"/>
  <c r="AJ11" i="4" s="1"/>
  <c r="AL11" i="4" s="1"/>
  <c r="AR21" i="21"/>
  <c r="F10" i="20"/>
  <c r="AI10" i="4"/>
  <c r="AJ10" i="4" s="1"/>
  <c r="AL10" i="4" s="1"/>
  <c r="F14" i="20"/>
  <c r="AI14" i="4"/>
  <c r="AJ14" i="4" s="1"/>
  <c r="AL14" i="4" s="1"/>
  <c r="AR20" i="21"/>
  <c r="F16" i="20"/>
  <c r="AI16" i="4"/>
  <c r="AJ16" i="4" s="1"/>
  <c r="AL16" i="4" s="1"/>
  <c r="AR17" i="21"/>
  <c r="AT17" i="21"/>
  <c r="F12" i="20"/>
  <c r="AI12" i="4"/>
  <c r="AJ12" i="4" s="1"/>
  <c r="AL12" i="4" s="1"/>
  <c r="AT9" i="21"/>
  <c r="AR9" i="21"/>
  <c r="F13" i="20"/>
  <c r="AI13" i="4"/>
  <c r="AJ13" i="4" s="1"/>
  <c r="AL13" i="4" s="1"/>
  <c r="AN13" i="4" s="1"/>
  <c r="F8" i="20"/>
  <c r="AI8" i="4"/>
  <c r="AJ8" i="4" s="1"/>
  <c r="AL8" i="4" s="1"/>
  <c r="F18" i="20"/>
  <c r="AI18" i="4"/>
  <c r="AJ18" i="4" s="1"/>
  <c r="AL18" i="4" s="1"/>
  <c r="J9" i="20"/>
  <c r="AI9" i="4"/>
  <c r="AJ9" i="4" s="1"/>
  <c r="AL9" i="4" s="1"/>
  <c r="F15" i="20"/>
  <c r="AI15" i="4"/>
  <c r="AJ15" i="4" s="1"/>
  <c r="AL15" i="4" s="1"/>
  <c r="F21" i="20"/>
  <c r="AI21" i="4"/>
  <c r="AJ21" i="4" s="1"/>
  <c r="AL21" i="4" s="1"/>
  <c r="AN21" i="4" s="1"/>
  <c r="Y21" i="20" s="1"/>
  <c r="AR18" i="21"/>
  <c r="F20" i="20"/>
  <c r="AI20" i="4"/>
  <c r="AJ20" i="4" s="1"/>
  <c r="AL20" i="4" s="1"/>
  <c r="J15" i="19"/>
  <c r="AS14" i="21"/>
  <c r="AT14" i="21" s="1"/>
  <c r="AS14" i="4"/>
  <c r="H16" i="18"/>
  <c r="AE11" i="4"/>
  <c r="AF11" i="4" s="1"/>
  <c r="AH11" i="4" s="1"/>
  <c r="E11" i="20"/>
  <c r="AE9" i="4"/>
  <c r="AF9" i="4" s="1"/>
  <c r="E9" i="20"/>
  <c r="J10" i="19"/>
  <c r="AS9" i="4"/>
  <c r="Z10" i="4"/>
  <c r="AH8" i="4"/>
  <c r="Z17" i="4"/>
  <c r="AN17" i="4" s="1"/>
  <c r="AD15" i="4"/>
  <c r="AH14" i="4"/>
  <c r="H19" i="18"/>
  <c r="AS21" i="21" s="1"/>
  <c r="AT21" i="21" s="1"/>
  <c r="H8" i="18"/>
  <c r="AS10" i="21" s="1"/>
  <c r="H18" i="18"/>
  <c r="J19" i="19" s="1"/>
  <c r="H12" i="18"/>
  <c r="AS12" i="21" s="1"/>
  <c r="AT12" i="21" s="1"/>
  <c r="P17" i="9"/>
  <c r="F17" i="19" s="1"/>
  <c r="P10" i="10"/>
  <c r="G10" i="19" s="1"/>
  <c r="P12" i="10"/>
  <c r="G12" i="19" s="1"/>
  <c r="AB20" i="4"/>
  <c r="P19" i="10"/>
  <c r="G19" i="19" s="1"/>
  <c r="AB16" i="4"/>
  <c r="P13" i="9"/>
  <c r="F13" i="19" s="1"/>
  <c r="P20" i="10"/>
  <c r="G20" i="19" s="1"/>
  <c r="H20" i="18"/>
  <c r="AS8" i="21" s="1"/>
  <c r="P21" i="9"/>
  <c r="F21" i="19" s="1"/>
  <c r="AS19" i="4" l="1"/>
  <c r="AT19" i="4" s="1"/>
  <c r="AT8" i="21"/>
  <c r="AS12" i="4"/>
  <c r="AT13" i="21"/>
  <c r="AN11" i="4"/>
  <c r="K12" i="19" s="1"/>
  <c r="AR12" i="21"/>
  <c r="AS15" i="4"/>
  <c r="J20" i="19"/>
  <c r="J16" i="19"/>
  <c r="AS18" i="4"/>
  <c r="J13" i="19"/>
  <c r="AS18" i="21"/>
  <c r="AT18" i="21" s="1"/>
  <c r="AS19" i="21"/>
  <c r="AT19" i="21" s="1"/>
  <c r="AN14" i="4"/>
  <c r="K15" i="19" s="1"/>
  <c r="I15" i="19" s="1"/>
  <c r="AN15" i="4"/>
  <c r="C10" i="5" s="1"/>
  <c r="AT10" i="21"/>
  <c r="C19" i="5"/>
  <c r="J17" i="19"/>
  <c r="AS16" i="4"/>
  <c r="AS16" i="21"/>
  <c r="AT16" i="21" s="1"/>
  <c r="J12" i="19"/>
  <c r="AS11" i="21"/>
  <c r="AT11" i="21" s="1"/>
  <c r="J21" i="19"/>
  <c r="AS20" i="4"/>
  <c r="AS20" i="21"/>
  <c r="AT20" i="21" s="1"/>
  <c r="C14" i="5"/>
  <c r="Y13" i="20"/>
  <c r="AT13" i="4"/>
  <c r="K14" i="19"/>
  <c r="I14" i="19" s="1"/>
  <c r="AR13" i="4"/>
  <c r="AR17" i="4"/>
  <c r="Y17" i="20"/>
  <c r="AT17" i="4"/>
  <c r="K18" i="19"/>
  <c r="I18" i="19" s="1"/>
  <c r="AN8" i="4"/>
  <c r="Y8" i="20" s="1"/>
  <c r="AR21" i="4"/>
  <c r="K22" i="19"/>
  <c r="AN10" i="4"/>
  <c r="K11" i="19" s="1"/>
  <c r="AS11" i="4"/>
  <c r="AT11" i="4" s="1"/>
  <c r="Y11" i="20"/>
  <c r="AR11" i="4"/>
  <c r="J11" i="19"/>
  <c r="AS10" i="4"/>
  <c r="J9" i="19"/>
  <c r="AS8" i="4"/>
  <c r="Y19" i="20"/>
  <c r="J22" i="19"/>
  <c r="AS21" i="4"/>
  <c r="AT21" i="4" s="1"/>
  <c r="C21" i="5"/>
  <c r="AH18" i="4"/>
  <c r="AN18" i="4" s="1"/>
  <c r="AD20" i="4"/>
  <c r="AN20" i="4" s="1"/>
  <c r="AD16" i="4"/>
  <c r="AN16" i="4" s="1"/>
  <c r="AH9" i="4"/>
  <c r="AN9" i="4" s="1"/>
  <c r="AD12" i="4"/>
  <c r="AN12" i="4" s="1"/>
  <c r="C9" i="5" s="1"/>
  <c r="AR19" i="4"/>
  <c r="C11" i="5"/>
  <c r="K20" i="19"/>
  <c r="I20" i="19" s="1"/>
  <c r="C16" i="5" l="1"/>
  <c r="AR8" i="4"/>
  <c r="K9" i="19"/>
  <c r="I9" i="19" s="1"/>
  <c r="C13" i="5"/>
  <c r="AR14" i="4"/>
  <c r="K16" i="19"/>
  <c r="I16" i="19" s="1"/>
  <c r="Y15" i="20"/>
  <c r="AT14" i="4"/>
  <c r="Y14" i="20"/>
  <c r="C20" i="5"/>
  <c r="AR15" i="4"/>
  <c r="AT8" i="4"/>
  <c r="I12" i="19"/>
  <c r="AT15" i="4"/>
  <c r="Y10" i="20"/>
  <c r="I22" i="19"/>
  <c r="AR16" i="4"/>
  <c r="Y16" i="20"/>
  <c r="AT16" i="4"/>
  <c r="K17" i="19"/>
  <c r="I17" i="19" s="1"/>
  <c r="K21" i="19"/>
  <c r="I21" i="19" s="1"/>
  <c r="Y20" i="20"/>
  <c r="AT20" i="4"/>
  <c r="C8" i="5"/>
  <c r="AR18" i="4"/>
  <c r="Y18" i="20"/>
  <c r="AT18" i="4"/>
  <c r="AR10" i="4"/>
  <c r="AT10" i="4"/>
  <c r="I11" i="19"/>
  <c r="K13" i="19"/>
  <c r="I13" i="19" s="1"/>
  <c r="Y12" i="20"/>
  <c r="AT12" i="4"/>
  <c r="C17" i="5"/>
  <c r="AT9" i="4"/>
  <c r="Y9" i="20"/>
  <c r="AR20" i="4"/>
  <c r="K19" i="19"/>
  <c r="I19" i="19" s="1"/>
  <c r="K10" i="19"/>
  <c r="I10" i="19" s="1"/>
  <c r="C12" i="5"/>
  <c r="AR12" i="4"/>
  <c r="AR9" i="4"/>
  <c r="C15" i="5"/>
  <c r="C18" i="5"/>
</calcChain>
</file>

<file path=xl/comments1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Tran Van Thang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Tran Van Thang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Le Van Hoa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Tran Van Thang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Le Van Hoa</t>
        </r>
      </text>
    </comment>
  </commentList>
</comments>
</file>

<file path=xl/comments2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3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4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5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6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7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8.xml><?xml version="1.0" encoding="utf-8"?>
<comments xmlns="http://schemas.openxmlformats.org/spreadsheetml/2006/main">
  <authors>
    <author>MinhCCHC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Nguyen Van Thang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MinhCCHC:</t>
        </r>
        <r>
          <rPr>
            <sz val="9"/>
            <color indexed="81"/>
            <rFont val="Tahoma"/>
            <family val="2"/>
          </rPr>
          <t xml:space="preserve">
Lê Văn Hoa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Nguyen Trong Thai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Huynh Ky Hanh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Pham Duy Loc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Tran Van Thang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Le Van Hoa</t>
        </r>
      </text>
    </comment>
  </commentList>
</comments>
</file>

<file path=xl/sharedStrings.xml><?xml version="1.0" encoding="utf-8"?>
<sst xmlns="http://schemas.openxmlformats.org/spreadsheetml/2006/main" count="639" uniqueCount="126">
  <si>
    <t>Tổng cộng</t>
  </si>
  <si>
    <t>Tổng điểm</t>
  </si>
  <si>
    <t>BẢNG TỔNG HỢP ĐIỂM VÒNG CHUNG KHẢO</t>
  </si>
  <si>
    <t>Tên đơn vị thi</t>
  </si>
  <si>
    <t>TỔNG HỢP ĐIỂM VÒNG CHUNG KHẢO</t>
  </si>
  <si>
    <r>
      <t xml:space="preserve">Điểm số thi Kiến thức CCHC </t>
    </r>
    <r>
      <rPr>
        <sz val="13"/>
        <rFont val="Times New Roman"/>
        <family val="1"/>
      </rPr>
      <t>(tối đa 10đ)</t>
    </r>
  </si>
  <si>
    <t>GK 1</t>
  </si>
  <si>
    <t>GK 2</t>
  </si>
  <si>
    <t>GK 3</t>
  </si>
  <si>
    <t>GK 4</t>
  </si>
  <si>
    <t>GK 5</t>
  </si>
  <si>
    <t>Tên đội thi</t>
  </si>
  <si>
    <t>Chào hỏi</t>
  </si>
  <si>
    <t>Tiểu phẩm</t>
  </si>
  <si>
    <t>Thuyết trình</t>
  </si>
  <si>
    <r>
      <t xml:space="preserve">Điểm số của Ban Giám khảo 
</t>
    </r>
    <r>
      <rPr>
        <sz val="13"/>
        <rFont val="Times New Roman"/>
        <family val="1"/>
      </rPr>
      <t>(tối đa 90đ)</t>
    </r>
  </si>
  <si>
    <t>Công an tỉnh</t>
  </si>
  <si>
    <t>Bảo hiểm xã hội tỉnh</t>
  </si>
  <si>
    <t>Cục Thuế tỉnh</t>
  </si>
  <si>
    <t>Sở Thông tin và Truyền thông</t>
  </si>
  <si>
    <t>Sở Văn hóa và Thể thao</t>
  </si>
  <si>
    <t>Sở Nội vụ</t>
  </si>
  <si>
    <t>UBND thành phố Nha Trang</t>
  </si>
  <si>
    <t>Chi cục Thuế huyện Cam Lâm</t>
  </si>
  <si>
    <t>Liên quân các xã, phường thuộc thành phố Cam Ranh</t>
  </si>
  <si>
    <t>Đội thi Đoàn khối cơ quan chính quyền thị xã Ninh Hòa</t>
  </si>
  <si>
    <t>Đội thi Đoàn khối cơ quan chính quyền huyện Vạn Ninh</t>
  </si>
  <si>
    <t>UBND xã Sông Cầu - huyện Khánh Vĩnh</t>
  </si>
  <si>
    <t>UBND xã Ba Cụm Bắc - huyện Khánh Sơn</t>
  </si>
  <si>
    <t>Xử lý tình huống</t>
  </si>
  <si>
    <t>TB</t>
  </si>
  <si>
    <r>
      <t>PHẦN THI CHÀO HỎI</t>
    </r>
    <r>
      <rPr>
        <b/>
        <i/>
        <sz val="14"/>
        <rFont val="Times New Roman"/>
        <family val="1"/>
      </rPr>
      <t xml:space="preserve"> (Tối đa 10đ)</t>
    </r>
  </si>
  <si>
    <t>Điểm trừ</t>
  </si>
  <si>
    <t>Điểm</t>
  </si>
  <si>
    <t>Ghi chú</t>
  </si>
  <si>
    <t>Trung bình</t>
  </si>
  <si>
    <r>
      <t>PHẦN THI TIỂU PHẨM</t>
    </r>
    <r>
      <rPr>
        <b/>
        <i/>
        <sz val="14"/>
        <rFont val="Times New Roman"/>
        <family val="1"/>
      </rPr>
      <t xml:space="preserve"> (Tối đa 10đ)</t>
    </r>
  </si>
  <si>
    <r>
      <t>PHẦN THI XỬ LÝ TÌNH HUỐNG</t>
    </r>
    <r>
      <rPr>
        <b/>
        <i/>
        <sz val="14"/>
        <rFont val="Times New Roman"/>
        <family val="1"/>
      </rPr>
      <t xml:space="preserve"> (Tối đa 20đ)</t>
    </r>
  </si>
  <si>
    <r>
      <t>PHẦN THI THUYẾT TRÌNH</t>
    </r>
    <r>
      <rPr>
        <b/>
        <i/>
        <sz val="14"/>
        <rFont val="Times New Roman"/>
        <family val="1"/>
      </rPr>
      <t xml:space="preserve"> (Tối đa 50đ)</t>
    </r>
  </si>
  <si>
    <t>Câu 1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</si>
  <si>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</si>
  <si>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</si>
  <si>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</si>
  <si>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</si>
  <si>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</si>
  <si>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</si>
  <si>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</si>
  <si>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</si>
  <si>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</si>
  <si>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BẢNG TỔNG HỢP ĐIỂM VÒNG CHUNG KHẢO
PHẦN THI KIẾN THỨC CCHC (Tối đa 10đ)</t>
  </si>
  <si>
    <t>Tổng điểm trừ</t>
  </si>
  <si>
    <t>Kết quả</t>
  </si>
  <si>
    <t>Đối soát
2</t>
  </si>
  <si>
    <t>UBND huyện Diên Khánh</t>
  </si>
  <si>
    <t>ĐỢT</t>
  </si>
  <si>
    <t>I</t>
  </si>
  <si>
    <t>II</t>
  </si>
  <si>
    <t>III</t>
  </si>
  <si>
    <t>IV</t>
  </si>
  <si>
    <t>Đoàn khối cơ quan chính quyền thị xã Ninh Hòa</t>
  </si>
  <si>
    <t>Đoàn khối cơ quan chính quyền huyện Vạn Ninh</t>
  </si>
  <si>
    <t>Tiêu chí 1</t>
  </si>
  <si>
    <t>Tiêu chí 2</t>
  </si>
  <si>
    <t>Cách thức truyền tải nội dung hấp dẫn, sáng tạo</t>
  </si>
  <si>
    <t>Thông điệp CCHC rõ ràng, ý nghĩa</t>
  </si>
  <si>
    <t>Đối soát</t>
  </si>
  <si>
    <t>Tính logic về bố cục</t>
  </si>
  <si>
    <t>Kỹ năng, diễn xuất, tương tác</t>
  </si>
  <si>
    <t>Tiêu chí 3</t>
  </si>
  <si>
    <t xml:space="preserve">Tiêu chí 2 (tối đa 5đ): </t>
  </si>
  <si>
    <t xml:space="preserve">Tiêu chí 3 (tối đa 5đ): </t>
  </si>
  <si>
    <t>Căn cứ pháp lý</t>
  </si>
  <si>
    <t>Phương án xử lý</t>
  </si>
  <si>
    <t>Mở rộng</t>
  </si>
  <si>
    <t>Tiêu chí 4</t>
  </si>
  <si>
    <t>Tiêu chí 5</t>
  </si>
  <si>
    <t>Tiêu chí 6</t>
  </si>
  <si>
    <t>Tính mới, tính đột phá của mô hình</t>
  </si>
  <si>
    <t xml:space="preserve">Tiêu chí 2 (tối đa10đ): </t>
  </si>
  <si>
    <t>Tính hiệu quả</t>
  </si>
  <si>
    <t xml:space="preserve">Tiêu chí 3 (tối đa 10đ): </t>
  </si>
  <si>
    <t>Khả năng nhân rộng</t>
  </si>
  <si>
    <t>Rõ ráng, chặt chẽ, thuyết phục</t>
  </si>
  <si>
    <t>Phong thái, kỹ năng của người thuyết trình</t>
  </si>
  <si>
    <t>Trả lời câu hỏi của BGK</t>
  </si>
  <si>
    <t xml:space="preserve">Tiêu chí 5 (tối đa 5đ): </t>
  </si>
  <si>
    <t xml:space="preserve">Tiêu chí 6 (tối đa 10đ): </t>
  </si>
  <si>
    <t xml:space="preserve">Tiêu chí 1 (tối đa 10đ): </t>
  </si>
  <si>
    <t xml:space="preserve">Tiêu chí 4 (tối đa 5đ): </t>
  </si>
  <si>
    <t xml:space="preserve">Tiêu chí 1 (tối đa 5đ): </t>
  </si>
  <si>
    <t>Đối soát
thủ công</t>
  </si>
  <si>
    <t>Vị thứ</t>
  </si>
  <si>
    <t>Kiến thức CCHC</t>
  </si>
  <si>
    <t>Đối soát
Kiến thức CCHC</t>
  </si>
  <si>
    <t>Đối soát
Chào hỏi 1</t>
  </si>
  <si>
    <t>Đối soát
Chào hỏi 2</t>
  </si>
  <si>
    <t>Đối soát
Tiểu phẩm 1</t>
  </si>
  <si>
    <t>Đối soát XL tỉnh huống 1</t>
  </si>
  <si>
    <t>Đối soát thuyết trình 1</t>
  </si>
  <si>
    <t>END</t>
  </si>
  <si>
    <t>Cộng 23 giây</t>
  </si>
  <si>
    <t>Cộng 40 giây</t>
  </si>
  <si>
    <t>Quá giờ</t>
  </si>
  <si>
    <t>Cộng 50 giây</t>
  </si>
  <si>
    <t>Cộng 50 giây; Cộng 55 giây</t>
  </si>
  <si>
    <t>Cộng 60 giây</t>
  </si>
  <si>
    <t>Cộng 40 giây; Cộng 20 giây</t>
  </si>
  <si>
    <t>Còn lại</t>
  </si>
  <si>
    <t>Cộng 25 giây</t>
  </si>
  <si>
    <t>Đối soát
1</t>
  </si>
  <si>
    <t>Kết quả các phần thi</t>
  </si>
  <si>
    <t>Kiến thức CCHC (tối đa 10đ)</t>
  </si>
  <si>
    <t>KT CCHC (tối đa 10đ)</t>
  </si>
  <si>
    <r>
      <t xml:space="preserve">Chào hỏi </t>
    </r>
    <r>
      <rPr>
        <i/>
        <sz val="9"/>
        <rFont val="Times New Roman"/>
        <family val="1"/>
      </rPr>
      <t>(tối đa 10đ)</t>
    </r>
  </si>
  <si>
    <r>
      <t xml:space="preserve">Tiểu phẩm </t>
    </r>
    <r>
      <rPr>
        <i/>
        <sz val="9"/>
        <rFont val="Times New Roman"/>
        <family val="1"/>
      </rPr>
      <t>(tối đa 10đ)</t>
    </r>
  </si>
  <si>
    <r>
      <t xml:space="preserve">Xử lý tình huống </t>
    </r>
    <r>
      <rPr>
        <i/>
        <sz val="9"/>
        <rFont val="Times New Roman"/>
        <family val="1"/>
      </rPr>
      <t>(tối đa 20đ)</t>
    </r>
  </si>
  <si>
    <r>
      <t xml:space="preserve">Thuyết trình </t>
    </r>
    <r>
      <rPr>
        <i/>
        <sz val="9"/>
        <rFont val="Times New Roman"/>
        <family val="1"/>
      </rPr>
      <t>(tối đa 50đ)</t>
    </r>
  </si>
  <si>
    <t>Cộng 30 giây</t>
  </si>
  <si>
    <t>Cộng 45 giây</t>
  </si>
  <si>
    <t>Kiến thức
CCHC</t>
  </si>
  <si>
    <t>TT
thi</t>
  </si>
  <si>
    <t>Nguyễn Trọng Thái</t>
  </si>
  <si>
    <t>Huỳnh Kỳ Hạnh</t>
  </si>
  <si>
    <t>Phạm Duy Lộc</t>
  </si>
  <si>
    <t>Trần Văn Thắng</t>
  </si>
  <si>
    <t>Lê Văn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</si>
</sst>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0" fillId="0" borderId="13" xfId="0" applyBorder="1"/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10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3" borderId="40" xfId="0" applyNumberFormat="1" applyFont="1" applyFill="1" applyBorder="1" applyAlignment="1">
      <alignment horizontal="center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2" xfId="0" applyFont="1" applyBorder="1"/>
    <xf numFmtId="0" fontId="2" fillId="0" borderId="2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5" xfId="0" applyFill="1" applyBorder="1"/>
    <xf numFmtId="0" fontId="2" fillId="0" borderId="2" xfId="0" applyFont="1" applyFill="1" applyBorder="1" applyAlignment="1">
      <alignment horizontal="justify" vertical="center" wrapText="1"/>
    </xf>
    <xf numFmtId="0" fontId="0" fillId="0" borderId="2" xfId="0" applyFill="1" applyBorder="1"/>
    <xf numFmtId="0" fontId="2" fillId="0" borderId="4" xfId="0" applyFont="1" applyFill="1" applyBorder="1" applyAlignment="1">
      <alignment horizontal="justify" vertical="center" wrapText="1"/>
    </xf>
    <xf numFmtId="0" fontId="8" fillId="0" borderId="2" xfId="0" applyFont="1" applyFill="1" applyBorder="1"/>
    <xf numFmtId="0" fontId="2" fillId="0" borderId="1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0" fillId="0" borderId="13" xfId="0" applyFill="1" applyBorder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</cellXfs>
  <cellStyles count="1">
    <cellStyle name="Normal" xfId="0" builtinId="0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opLeftCell="A4" zoomScale="75" zoomScaleNormal="75" workbookViewId="0">
      <selection activeCell="Q8" sqref="Q1:R1048576"/>
    </sheetView>
  </sheetViews>
  <sheetFormatPr defaultRowHeight="12.75" x14ac:dyDescent="0.2"/>
  <cols>
    <col min="1" max="1" width="4.5703125" style="31" customWidth="1"/>
    <col min="2" max="2" width="6.5703125" style="31" customWidth="1"/>
    <col min="3" max="3" width="35" style="31" customWidth="1"/>
    <col min="4" max="12" width="7.7109375" style="31" customWidth="1"/>
    <col min="13" max="13" width="8.7109375" style="31" customWidth="1"/>
    <col min="14" max="14" width="17.28515625" style="33" customWidth="1"/>
    <col min="15" max="16" width="9.140625" style="31"/>
    <col min="17" max="17" width="0" style="31" hidden="1" customWidth="1"/>
    <col min="18" max="18" width="9.140625" style="31" hidden="1" customWidth="1"/>
    <col min="19" max="16384" width="9.140625" style="31"/>
  </cols>
  <sheetData>
    <row r="2" spans="1:18" ht="38.25" customHeight="1" x14ac:dyDescent="0.3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8" ht="19.5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s="32" customFormat="1" ht="16.5" customHeight="1" x14ac:dyDescent="0.25">
      <c r="A4" s="138"/>
      <c r="B4" s="134" t="s">
        <v>54</v>
      </c>
      <c r="C4" s="134" t="s">
        <v>11</v>
      </c>
      <c r="D4" s="134" t="s">
        <v>39</v>
      </c>
      <c r="E4" s="134" t="s">
        <v>40</v>
      </c>
      <c r="F4" s="134" t="s">
        <v>41</v>
      </c>
      <c r="G4" s="134" t="s">
        <v>42</v>
      </c>
      <c r="H4" s="134" t="s">
        <v>43</v>
      </c>
      <c r="I4" s="134" t="s">
        <v>44</v>
      </c>
      <c r="J4" s="134" t="s">
        <v>45</v>
      </c>
      <c r="K4" s="134" t="s">
        <v>46</v>
      </c>
      <c r="L4" s="134" t="s">
        <v>47</v>
      </c>
      <c r="M4" s="134" t="s">
        <v>48</v>
      </c>
      <c r="N4" s="141" t="s">
        <v>5</v>
      </c>
      <c r="Q4" s="133" t="s">
        <v>65</v>
      </c>
      <c r="R4" s="133"/>
    </row>
    <row r="5" spans="1:18" s="32" customFormat="1" ht="16.5" customHeight="1" x14ac:dyDescent="0.25">
      <c r="A5" s="139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42"/>
      <c r="Q5" s="133"/>
      <c r="R5" s="133"/>
    </row>
    <row r="6" spans="1:18" s="32" customFormat="1" ht="49.5" customHeight="1" x14ac:dyDescent="0.25">
      <c r="A6" s="139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42"/>
      <c r="Q6" s="133"/>
      <c r="R6" s="133"/>
    </row>
    <row r="7" spans="1:18" s="32" customFormat="1" ht="17.25" thickBot="1" x14ac:dyDescent="0.3">
      <c r="A7" s="140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43"/>
      <c r="Q7" s="133"/>
      <c r="R7" s="133"/>
    </row>
    <row r="8" spans="1:18" ht="33" x14ac:dyDescent="0.2">
      <c r="A8" s="54">
        <v>1</v>
      </c>
      <c r="B8" s="145" t="s">
        <v>55</v>
      </c>
      <c r="C8" s="50" t="s">
        <v>59</v>
      </c>
      <c r="D8" s="73">
        <v>1</v>
      </c>
      <c r="E8" s="73">
        <v>0</v>
      </c>
      <c r="F8" s="73">
        <v>1</v>
      </c>
      <c r="G8" s="101">
        <v>1</v>
      </c>
      <c r="H8" s="73">
        <v>1</v>
      </c>
      <c r="I8" s="73">
        <v>0</v>
      </c>
      <c r="J8" s="73">
        <v>0</v>
      </c>
      <c r="K8" s="73">
        <v>0</v>
      </c>
      <c r="L8" s="73">
        <v>1</v>
      </c>
      <c r="M8" s="73">
        <v>1</v>
      </c>
      <c r="N8" s="71">
        <f>SUM(D8:M8)</f>
        <v>6</v>
      </c>
      <c r="Q8" s="49">
        <v>6</v>
      </c>
      <c r="R8" s="49" t="str">
        <f>IF(N8=Q8, "ok", "error")</f>
        <v>ok</v>
      </c>
    </row>
    <row r="9" spans="1:18" ht="33" x14ac:dyDescent="0.2">
      <c r="A9" s="35">
        <v>2</v>
      </c>
      <c r="B9" s="145"/>
      <c r="C9" s="36" t="s">
        <v>60</v>
      </c>
      <c r="D9" s="73">
        <v>1</v>
      </c>
      <c r="E9" s="73">
        <v>0</v>
      </c>
      <c r="F9" s="73">
        <v>1</v>
      </c>
      <c r="G9" s="73">
        <v>1</v>
      </c>
      <c r="H9" s="73">
        <v>1</v>
      </c>
      <c r="I9" s="73">
        <v>1</v>
      </c>
      <c r="J9" s="73">
        <v>0</v>
      </c>
      <c r="K9" s="73">
        <v>1</v>
      </c>
      <c r="L9" s="73">
        <v>1</v>
      </c>
      <c r="M9" s="73">
        <v>1</v>
      </c>
      <c r="N9" s="71">
        <f t="shared" ref="N9:N21" si="0">SUM(D9:M9)</f>
        <v>8</v>
      </c>
      <c r="Q9" s="49">
        <v>8</v>
      </c>
      <c r="R9" s="49" t="str">
        <f>IF(N9=Q9, "ok", "error")</f>
        <v>ok</v>
      </c>
    </row>
    <row r="10" spans="1:18" ht="16.5" x14ac:dyDescent="0.2">
      <c r="A10" s="35">
        <v>3</v>
      </c>
      <c r="B10" s="145"/>
      <c r="C10" s="36" t="s">
        <v>21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>
        <v>1</v>
      </c>
      <c r="J10" s="73">
        <v>0</v>
      </c>
      <c r="K10" s="73">
        <v>1</v>
      </c>
      <c r="L10" s="73">
        <v>1</v>
      </c>
      <c r="M10" s="73">
        <v>1</v>
      </c>
      <c r="N10" s="71">
        <f t="shared" si="0"/>
        <v>9</v>
      </c>
      <c r="O10" s="58"/>
      <c r="Q10" s="49">
        <v>9</v>
      </c>
      <c r="R10" s="49" t="str">
        <f t="shared" ref="R10:R21" si="1">IF(N10=Q10, "ok", "error")</f>
        <v>ok</v>
      </c>
    </row>
    <row r="11" spans="1:18" ht="23.25" customHeight="1" thickBot="1" x14ac:dyDescent="0.25">
      <c r="A11" s="51">
        <v>4</v>
      </c>
      <c r="B11" s="146"/>
      <c r="C11" s="52" t="s">
        <v>23</v>
      </c>
      <c r="D11" s="74">
        <v>0</v>
      </c>
      <c r="E11" s="74">
        <v>0</v>
      </c>
      <c r="F11" s="74">
        <v>0</v>
      </c>
      <c r="G11" s="74">
        <v>1</v>
      </c>
      <c r="H11" s="74">
        <v>1</v>
      </c>
      <c r="I11" s="74">
        <v>1</v>
      </c>
      <c r="J11" s="74">
        <v>0</v>
      </c>
      <c r="K11" s="74">
        <v>1</v>
      </c>
      <c r="L11" s="74">
        <v>1</v>
      </c>
      <c r="M11" s="74">
        <v>1</v>
      </c>
      <c r="N11" s="72">
        <f t="shared" si="0"/>
        <v>6</v>
      </c>
      <c r="Q11" s="49">
        <v>6</v>
      </c>
      <c r="R11" s="49" t="str">
        <f t="shared" si="1"/>
        <v>ok</v>
      </c>
    </row>
    <row r="12" spans="1:18" ht="16.5" x14ac:dyDescent="0.2">
      <c r="A12" s="55">
        <v>5</v>
      </c>
      <c r="B12" s="144" t="s">
        <v>56</v>
      </c>
      <c r="C12" s="56" t="s">
        <v>19</v>
      </c>
      <c r="D12" s="75">
        <v>1</v>
      </c>
      <c r="E12" s="75">
        <v>1</v>
      </c>
      <c r="F12" s="75">
        <v>1</v>
      </c>
      <c r="G12" s="75">
        <v>1</v>
      </c>
      <c r="H12" s="75">
        <v>0</v>
      </c>
      <c r="I12" s="75">
        <v>0</v>
      </c>
      <c r="J12" s="75">
        <v>1</v>
      </c>
      <c r="K12" s="75">
        <v>1</v>
      </c>
      <c r="L12" s="75">
        <v>1</v>
      </c>
      <c r="M12" s="75">
        <v>1</v>
      </c>
      <c r="N12" s="71">
        <f t="shared" si="0"/>
        <v>8</v>
      </c>
      <c r="Q12" s="49">
        <v>8</v>
      </c>
      <c r="R12" s="49" t="str">
        <f t="shared" si="1"/>
        <v>ok</v>
      </c>
    </row>
    <row r="13" spans="1:18" ht="33" x14ac:dyDescent="0.2">
      <c r="A13" s="35">
        <v>6</v>
      </c>
      <c r="B13" s="145"/>
      <c r="C13" s="36" t="s">
        <v>28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0</v>
      </c>
      <c r="J13" s="76">
        <v>1</v>
      </c>
      <c r="K13" s="76">
        <v>0</v>
      </c>
      <c r="L13" s="76">
        <v>1</v>
      </c>
      <c r="M13" s="76">
        <v>0</v>
      </c>
      <c r="N13" s="71">
        <f t="shared" si="0"/>
        <v>7</v>
      </c>
      <c r="Q13" s="49">
        <v>7</v>
      </c>
      <c r="R13" s="49" t="str">
        <f t="shared" si="1"/>
        <v>ok</v>
      </c>
    </row>
    <row r="14" spans="1:18" ht="16.5" x14ac:dyDescent="0.2">
      <c r="A14" s="54">
        <v>7</v>
      </c>
      <c r="B14" s="145"/>
      <c r="C14" s="36" t="s">
        <v>18</v>
      </c>
      <c r="D14" s="76">
        <v>0</v>
      </c>
      <c r="E14" s="76">
        <v>1</v>
      </c>
      <c r="F14" s="76">
        <v>1</v>
      </c>
      <c r="G14" s="76">
        <v>1</v>
      </c>
      <c r="H14" s="64">
        <v>1</v>
      </c>
      <c r="I14" s="76">
        <v>1</v>
      </c>
      <c r="J14" s="76">
        <v>1</v>
      </c>
      <c r="K14" s="76">
        <v>0</v>
      </c>
      <c r="L14" s="76">
        <v>1</v>
      </c>
      <c r="M14" s="76">
        <v>0</v>
      </c>
      <c r="N14" s="71">
        <f t="shared" si="0"/>
        <v>7</v>
      </c>
      <c r="Q14" s="49">
        <v>7</v>
      </c>
      <c r="R14" s="49" t="str">
        <f t="shared" si="1"/>
        <v>ok</v>
      </c>
    </row>
    <row r="15" spans="1:18" ht="25.5" customHeight="1" thickBot="1" x14ac:dyDescent="0.25">
      <c r="A15" s="57">
        <v>8</v>
      </c>
      <c r="B15" s="146"/>
      <c r="C15" s="52" t="s">
        <v>17</v>
      </c>
      <c r="D15" s="77">
        <v>0</v>
      </c>
      <c r="E15" s="77">
        <v>1</v>
      </c>
      <c r="F15" s="77">
        <v>1</v>
      </c>
      <c r="G15" s="77">
        <v>1</v>
      </c>
      <c r="H15" s="77">
        <v>0</v>
      </c>
      <c r="I15" s="77">
        <v>1</v>
      </c>
      <c r="J15" s="77">
        <v>1</v>
      </c>
      <c r="K15" s="77">
        <v>0</v>
      </c>
      <c r="L15" s="77">
        <v>1</v>
      </c>
      <c r="M15" s="77">
        <v>1</v>
      </c>
      <c r="N15" s="72">
        <f t="shared" si="0"/>
        <v>7</v>
      </c>
      <c r="Q15" s="49">
        <v>7</v>
      </c>
      <c r="R15" s="49" t="str">
        <f t="shared" si="1"/>
        <v>ok</v>
      </c>
    </row>
    <row r="16" spans="1:18" ht="33" x14ac:dyDescent="0.2">
      <c r="A16" s="55">
        <v>9</v>
      </c>
      <c r="B16" s="144" t="s">
        <v>57</v>
      </c>
      <c r="C16" s="56" t="s">
        <v>27</v>
      </c>
      <c r="D16" s="75">
        <v>1</v>
      </c>
      <c r="E16" s="75">
        <v>1</v>
      </c>
      <c r="F16" s="75">
        <v>0</v>
      </c>
      <c r="G16" s="75">
        <v>1</v>
      </c>
      <c r="H16" s="75">
        <v>1</v>
      </c>
      <c r="I16" s="75">
        <v>1</v>
      </c>
      <c r="J16" s="75">
        <v>0</v>
      </c>
      <c r="K16" s="75">
        <v>0</v>
      </c>
      <c r="L16" s="75">
        <v>1</v>
      </c>
      <c r="M16" s="75">
        <v>0</v>
      </c>
      <c r="N16" s="71">
        <f t="shared" si="0"/>
        <v>6</v>
      </c>
      <c r="Q16" s="49">
        <v>6</v>
      </c>
      <c r="R16" s="49" t="str">
        <f t="shared" si="1"/>
        <v>ok</v>
      </c>
    </row>
    <row r="17" spans="1:18" ht="16.5" x14ac:dyDescent="0.2">
      <c r="A17" s="54">
        <v>10</v>
      </c>
      <c r="B17" s="145"/>
      <c r="C17" s="36" t="s">
        <v>53</v>
      </c>
      <c r="D17" s="78">
        <v>1</v>
      </c>
      <c r="E17" s="78">
        <v>1</v>
      </c>
      <c r="F17" s="78">
        <v>0</v>
      </c>
      <c r="G17" s="78">
        <v>1</v>
      </c>
      <c r="H17" s="78">
        <v>1</v>
      </c>
      <c r="I17" s="78">
        <v>0</v>
      </c>
      <c r="J17" s="78">
        <v>0</v>
      </c>
      <c r="K17" s="78">
        <v>0</v>
      </c>
      <c r="L17" s="78">
        <v>1</v>
      </c>
      <c r="M17" s="78">
        <v>1</v>
      </c>
      <c r="N17" s="71">
        <f t="shared" si="0"/>
        <v>6</v>
      </c>
      <c r="Q17" s="49">
        <v>6</v>
      </c>
      <c r="R17" s="49" t="str">
        <f t="shared" si="1"/>
        <v>ok</v>
      </c>
    </row>
    <row r="18" spans="1:18" ht="26.25" customHeight="1" thickBot="1" x14ac:dyDescent="0.25">
      <c r="A18" s="57">
        <v>11</v>
      </c>
      <c r="B18" s="146"/>
      <c r="C18" s="53" t="s">
        <v>16</v>
      </c>
      <c r="D18" s="77">
        <v>1</v>
      </c>
      <c r="E18" s="77">
        <v>1</v>
      </c>
      <c r="F18" s="77">
        <v>0</v>
      </c>
      <c r="G18" s="77">
        <v>1</v>
      </c>
      <c r="H18" s="77">
        <v>1</v>
      </c>
      <c r="I18" s="77">
        <v>0</v>
      </c>
      <c r="J18" s="77">
        <v>0</v>
      </c>
      <c r="K18" s="77">
        <v>1</v>
      </c>
      <c r="L18" s="77">
        <v>1</v>
      </c>
      <c r="M18" s="77">
        <v>1</v>
      </c>
      <c r="N18" s="72">
        <f t="shared" si="0"/>
        <v>7</v>
      </c>
      <c r="Q18" s="49">
        <v>7</v>
      </c>
      <c r="R18" s="49" t="str">
        <f t="shared" si="1"/>
        <v>ok</v>
      </c>
    </row>
    <row r="19" spans="1:18" ht="16.5" x14ac:dyDescent="0.2">
      <c r="A19" s="55">
        <v>12</v>
      </c>
      <c r="B19" s="144" t="s">
        <v>58</v>
      </c>
      <c r="C19" s="56" t="s">
        <v>20</v>
      </c>
      <c r="D19" s="75">
        <v>0</v>
      </c>
      <c r="E19" s="75">
        <v>0</v>
      </c>
      <c r="F19" s="75">
        <v>1</v>
      </c>
      <c r="G19" s="75">
        <v>1</v>
      </c>
      <c r="H19" s="75">
        <v>1</v>
      </c>
      <c r="I19" s="75">
        <v>1</v>
      </c>
      <c r="J19" s="75">
        <v>0</v>
      </c>
      <c r="K19" s="75">
        <v>0</v>
      </c>
      <c r="L19" s="75">
        <v>0</v>
      </c>
      <c r="M19" s="75">
        <v>1</v>
      </c>
      <c r="N19" s="71">
        <f t="shared" si="0"/>
        <v>5</v>
      </c>
      <c r="Q19" s="49">
        <v>5</v>
      </c>
      <c r="R19" s="49" t="str">
        <f t="shared" si="1"/>
        <v>ok</v>
      </c>
    </row>
    <row r="20" spans="1:18" ht="16.5" x14ac:dyDescent="0.2">
      <c r="A20" s="35">
        <v>13</v>
      </c>
      <c r="B20" s="145"/>
      <c r="C20" s="36" t="s">
        <v>22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8">
        <v>1</v>
      </c>
      <c r="M20" s="78">
        <v>1</v>
      </c>
      <c r="N20" s="71">
        <f t="shared" si="0"/>
        <v>10</v>
      </c>
      <c r="Q20" s="49">
        <v>10</v>
      </c>
      <c r="R20" s="49" t="str">
        <f t="shared" si="1"/>
        <v>ok</v>
      </c>
    </row>
    <row r="21" spans="1:18" ht="45" customHeight="1" thickBot="1" x14ac:dyDescent="0.25">
      <c r="A21" s="57">
        <v>14</v>
      </c>
      <c r="B21" s="146"/>
      <c r="C21" s="52" t="s">
        <v>24</v>
      </c>
      <c r="D21" s="79">
        <v>0</v>
      </c>
      <c r="E21" s="79">
        <v>0</v>
      </c>
      <c r="F21" s="79">
        <v>1</v>
      </c>
      <c r="G21" s="79">
        <v>1</v>
      </c>
      <c r="H21" s="79">
        <v>1</v>
      </c>
      <c r="I21" s="79">
        <v>1</v>
      </c>
      <c r="J21" s="79">
        <v>0</v>
      </c>
      <c r="K21" s="79">
        <v>1</v>
      </c>
      <c r="L21" s="79">
        <v>0</v>
      </c>
      <c r="M21" s="79">
        <v>1</v>
      </c>
      <c r="N21" s="72">
        <f t="shared" si="0"/>
        <v>6</v>
      </c>
      <c r="Q21" s="49">
        <v>6</v>
      </c>
      <c r="R21" s="49" t="str">
        <f t="shared" si="1"/>
        <v>ok</v>
      </c>
    </row>
  </sheetData>
  <mergeCells count="20">
    <mergeCell ref="B16:B18"/>
    <mergeCell ref="B19:B21"/>
    <mergeCell ref="B4:B7"/>
    <mergeCell ref="L4:L7"/>
    <mergeCell ref="M4:M7"/>
    <mergeCell ref="E4:E7"/>
    <mergeCell ref="F4:F7"/>
    <mergeCell ref="B8:B11"/>
    <mergeCell ref="B12:B15"/>
    <mergeCell ref="G4:G7"/>
    <mergeCell ref="Q4:R7"/>
    <mergeCell ref="H4:H7"/>
    <mergeCell ref="I4:I7"/>
    <mergeCell ref="J4:J7"/>
    <mergeCell ref="A2:N2"/>
    <mergeCell ref="A4:A7"/>
    <mergeCell ref="C4:C7"/>
    <mergeCell ref="N4:N7"/>
    <mergeCell ref="D4:D7"/>
    <mergeCell ref="K4:K7"/>
  </mergeCells>
  <conditionalFormatting sqref="N8:N21">
    <cfRule type="cellIs" dxfId="56" priority="42" stopIfTrue="1" operator="notBetween">
      <formula>0</formula>
      <formula>10</formula>
    </cfRule>
  </conditionalFormatting>
  <conditionalFormatting sqref="D8:M21">
    <cfRule type="cellIs" dxfId="55" priority="2" stopIfTrue="1" operator="notBetween">
      <formula>0</formula>
      <formula>1</formula>
    </cfRule>
  </conditionalFormatting>
  <conditionalFormatting sqref="R8:R21">
    <cfRule type="cellIs" dxfId="54" priority="1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U21"/>
  <sheetViews>
    <sheetView tabSelected="1" zoomScale="60" zoomScaleNormal="60" workbookViewId="0">
      <pane xSplit="2" topLeftCell="C1" activePane="topRight" state="frozen"/>
      <selection activeCell="A4" sqref="A4"/>
      <selection pane="topRight" activeCell="X32" sqref="X32"/>
    </sheetView>
  </sheetViews>
  <sheetFormatPr defaultRowHeight="12.75" x14ac:dyDescent="0.2"/>
  <cols>
    <col min="1" max="1" width="4.5703125" customWidth="1"/>
    <col min="2" max="2" width="23" customWidth="1"/>
    <col min="3" max="22" width="6.7109375" style="9" customWidth="1"/>
    <col min="23" max="24" width="7.7109375" style="9" customWidth="1"/>
    <col min="25" max="25" width="6.7109375" style="9" customWidth="1"/>
    <col min="26" max="26" width="7.7109375" style="9" customWidth="1"/>
    <col min="27" max="28" width="7.28515625" style="9" customWidth="1"/>
    <col min="29" max="29" width="6.7109375" style="9" customWidth="1"/>
    <col min="30" max="32" width="7.28515625" style="9" customWidth="1"/>
    <col min="33" max="33" width="6.7109375" style="9" customWidth="1"/>
    <col min="34" max="36" width="7.28515625" style="9" customWidth="1"/>
    <col min="37" max="37" width="6.7109375" style="9" customWidth="1"/>
    <col min="38" max="38" width="7.28515625" style="9" customWidth="1"/>
    <col min="39" max="40" width="7.7109375" style="9" customWidth="1"/>
    <col min="41" max="42" width="9.140625" customWidth="1"/>
    <col min="43" max="47" width="9.140625" hidden="1" customWidth="1"/>
    <col min="48" max="80" width="9.140625" customWidth="1"/>
  </cols>
  <sheetData>
    <row r="2" spans="1:46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</row>
    <row r="3" spans="1:46" ht="19.5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80"/>
      <c r="Z3" s="80"/>
      <c r="AA3" s="12"/>
      <c r="AB3" s="12"/>
      <c r="AC3" s="80"/>
      <c r="AD3" s="80"/>
      <c r="AE3" s="12"/>
      <c r="AF3" s="12"/>
      <c r="AG3" s="80"/>
      <c r="AH3" s="80"/>
      <c r="AI3" s="12"/>
      <c r="AJ3" s="12"/>
      <c r="AK3" s="80"/>
      <c r="AL3" s="80"/>
      <c r="AM3" s="80"/>
      <c r="AN3" s="12"/>
    </row>
    <row r="4" spans="1:46" s="5" customFormat="1" ht="16.5" customHeight="1" x14ac:dyDescent="0.25">
      <c r="A4" s="138"/>
      <c r="B4" s="175" t="s">
        <v>11</v>
      </c>
      <c r="C4" s="174" t="s">
        <v>15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 t="s">
        <v>110</v>
      </c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9" t="s">
        <v>51</v>
      </c>
      <c r="AQ4" s="174" t="s">
        <v>109</v>
      </c>
      <c r="AR4" s="174"/>
      <c r="AS4" s="174" t="s">
        <v>52</v>
      </c>
      <c r="AT4" s="174"/>
    </row>
    <row r="5" spans="1:46" s="5" customFormat="1" ht="16.5" customHeight="1" x14ac:dyDescent="0.25">
      <c r="A5" s="139"/>
      <c r="B5" s="176"/>
      <c r="C5" s="174" t="s">
        <v>121</v>
      </c>
      <c r="D5" s="174"/>
      <c r="E5" s="174"/>
      <c r="F5" s="174"/>
      <c r="G5" s="174" t="s">
        <v>122</v>
      </c>
      <c r="H5" s="174"/>
      <c r="I5" s="174"/>
      <c r="J5" s="174"/>
      <c r="K5" s="174" t="s">
        <v>123</v>
      </c>
      <c r="L5" s="174"/>
      <c r="M5" s="174"/>
      <c r="N5" s="174"/>
      <c r="O5" s="174" t="s">
        <v>124</v>
      </c>
      <c r="P5" s="174"/>
      <c r="Q5" s="174"/>
      <c r="R5" s="174"/>
      <c r="S5" s="174" t="s">
        <v>125</v>
      </c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80"/>
      <c r="AQ5" s="174"/>
      <c r="AR5" s="174"/>
      <c r="AS5" s="174"/>
      <c r="AT5" s="174"/>
    </row>
    <row r="6" spans="1:46" s="5" customFormat="1" ht="49.5" customHeight="1" x14ac:dyDescent="0.25">
      <c r="A6" s="139"/>
      <c r="B6" s="135"/>
      <c r="C6" s="177" t="s">
        <v>113</v>
      </c>
      <c r="D6" s="177" t="s">
        <v>114</v>
      </c>
      <c r="E6" s="177" t="s">
        <v>115</v>
      </c>
      <c r="F6" s="177" t="s">
        <v>116</v>
      </c>
      <c r="G6" s="177" t="s">
        <v>113</v>
      </c>
      <c r="H6" s="177" t="s">
        <v>114</v>
      </c>
      <c r="I6" s="177" t="s">
        <v>115</v>
      </c>
      <c r="J6" s="177" t="s">
        <v>116</v>
      </c>
      <c r="K6" s="177" t="s">
        <v>113</v>
      </c>
      <c r="L6" s="177" t="s">
        <v>114</v>
      </c>
      <c r="M6" s="177" t="s">
        <v>115</v>
      </c>
      <c r="N6" s="177" t="s">
        <v>116</v>
      </c>
      <c r="O6" s="177" t="s">
        <v>113</v>
      </c>
      <c r="P6" s="177" t="s">
        <v>114</v>
      </c>
      <c r="Q6" s="177" t="s">
        <v>115</v>
      </c>
      <c r="R6" s="177" t="s">
        <v>116</v>
      </c>
      <c r="S6" s="177" t="s">
        <v>113</v>
      </c>
      <c r="T6" s="177" t="s">
        <v>114</v>
      </c>
      <c r="U6" s="177" t="s">
        <v>115</v>
      </c>
      <c r="V6" s="177" t="s">
        <v>116</v>
      </c>
      <c r="W6" s="158" t="s">
        <v>12</v>
      </c>
      <c r="X6" s="159"/>
      <c r="Y6" s="159"/>
      <c r="Z6" s="149"/>
      <c r="AA6" s="158" t="s">
        <v>13</v>
      </c>
      <c r="AB6" s="159"/>
      <c r="AC6" s="159"/>
      <c r="AD6" s="149"/>
      <c r="AE6" s="158" t="s">
        <v>29</v>
      </c>
      <c r="AF6" s="159"/>
      <c r="AG6" s="159"/>
      <c r="AH6" s="149"/>
      <c r="AI6" s="158" t="s">
        <v>14</v>
      </c>
      <c r="AJ6" s="159"/>
      <c r="AK6" s="159"/>
      <c r="AL6" s="149"/>
      <c r="AM6" s="151" t="s">
        <v>112</v>
      </c>
      <c r="AN6" s="180"/>
      <c r="AQ6" s="174"/>
      <c r="AR6" s="174"/>
      <c r="AS6" s="174"/>
      <c r="AT6" s="174"/>
    </row>
    <row r="7" spans="1:46" s="5" customFormat="1" ht="49.5" x14ac:dyDescent="0.25">
      <c r="A7" s="139"/>
      <c r="B7" s="135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81" t="s">
        <v>0</v>
      </c>
      <c r="X7" s="81" t="s">
        <v>30</v>
      </c>
      <c r="Y7" s="81" t="s">
        <v>32</v>
      </c>
      <c r="Z7" s="81" t="s">
        <v>107</v>
      </c>
      <c r="AA7" s="81" t="s">
        <v>0</v>
      </c>
      <c r="AB7" s="81" t="s">
        <v>30</v>
      </c>
      <c r="AC7" s="81" t="s">
        <v>32</v>
      </c>
      <c r="AD7" s="81" t="s">
        <v>107</v>
      </c>
      <c r="AE7" s="81" t="s">
        <v>0</v>
      </c>
      <c r="AF7" s="81" t="s">
        <v>30</v>
      </c>
      <c r="AG7" s="81" t="s">
        <v>32</v>
      </c>
      <c r="AH7" s="81" t="s">
        <v>107</v>
      </c>
      <c r="AI7" s="81" t="s">
        <v>0</v>
      </c>
      <c r="AJ7" s="81" t="s">
        <v>30</v>
      </c>
      <c r="AK7" s="81" t="s">
        <v>32</v>
      </c>
      <c r="AL7" s="81" t="s">
        <v>107</v>
      </c>
      <c r="AM7" s="152"/>
      <c r="AN7" s="181"/>
      <c r="AQ7" s="174"/>
      <c r="AR7" s="174"/>
      <c r="AS7" s="174"/>
      <c r="AT7" s="174"/>
    </row>
    <row r="8" spans="1:46" ht="49.5" x14ac:dyDescent="0.2">
      <c r="A8" s="3">
        <v>1</v>
      </c>
      <c r="B8" s="4" t="s">
        <v>59</v>
      </c>
      <c r="C8" s="7">
        <f>'Chao hoi'!C9</f>
        <v>9</v>
      </c>
      <c r="D8" s="7">
        <f>'Tieu pham'!C9</f>
        <v>7.5</v>
      </c>
      <c r="E8" s="7">
        <f>'XL tinh huong'!C9</f>
        <v>15</v>
      </c>
      <c r="F8" s="7">
        <f>'Thuyet trinh'!C9</f>
        <v>42</v>
      </c>
      <c r="G8" s="7">
        <f>'Chao hoi'!D9</f>
        <v>9</v>
      </c>
      <c r="H8" s="7">
        <f>'Tieu pham'!D9</f>
        <v>7</v>
      </c>
      <c r="I8" s="7">
        <f>'XL tinh huong'!D9</f>
        <v>14</v>
      </c>
      <c r="J8" s="7">
        <f>'Thuyet trinh'!D9</f>
        <v>40</v>
      </c>
      <c r="K8" s="7">
        <f>'Chao hoi'!E9</f>
        <v>9</v>
      </c>
      <c r="L8" s="7">
        <f>'Tieu pham'!E9</f>
        <v>7.5</v>
      </c>
      <c r="M8" s="7">
        <f>'XL tinh huong'!E9</f>
        <v>14</v>
      </c>
      <c r="N8" s="7">
        <f>'Thuyet trinh'!E9</f>
        <v>41</v>
      </c>
      <c r="O8" s="7">
        <f>'Chao hoi'!F9</f>
        <v>9</v>
      </c>
      <c r="P8" s="7">
        <f>'Tieu pham'!F9</f>
        <v>8</v>
      </c>
      <c r="Q8" s="7">
        <f>'XL tinh huong'!F9</f>
        <v>14</v>
      </c>
      <c r="R8" s="7">
        <f>'Thuyet trinh'!F9</f>
        <v>41.5</v>
      </c>
      <c r="S8" s="7">
        <f>'Chao hoi'!G9</f>
        <v>8.5</v>
      </c>
      <c r="T8" s="7">
        <f>'Tieu pham'!G9</f>
        <v>8</v>
      </c>
      <c r="U8" s="7">
        <f>'XL tinh huong'!G9</f>
        <v>15</v>
      </c>
      <c r="V8" s="7">
        <f>'Thuyet trinh'!G9</f>
        <v>43</v>
      </c>
      <c r="W8" s="7">
        <f>C8+G8+K8+O8+S8</f>
        <v>44.5</v>
      </c>
      <c r="X8" s="7">
        <f>W8/5</f>
        <v>8.9</v>
      </c>
      <c r="Y8" s="7">
        <f>'Chao hoi'!J9</f>
        <v>0</v>
      </c>
      <c r="Z8" s="7">
        <f>X8-Y8</f>
        <v>8.9</v>
      </c>
      <c r="AA8" s="7">
        <f>D8+H8+L8+P8+T8</f>
        <v>38</v>
      </c>
      <c r="AB8" s="7">
        <f>AA8/5</f>
        <v>7.6</v>
      </c>
      <c r="AC8" s="7">
        <f>'Tieu pham'!J9</f>
        <v>0</v>
      </c>
      <c r="AD8" s="7">
        <f>AB8-AC8</f>
        <v>7.6</v>
      </c>
      <c r="AE8" s="7">
        <f>E8+I8+M8+Q8+U8</f>
        <v>72</v>
      </c>
      <c r="AF8" s="7">
        <f>AE8/5</f>
        <v>14.4</v>
      </c>
      <c r="AG8" s="7">
        <f>'XL tinh huong'!J9</f>
        <v>0</v>
      </c>
      <c r="AH8" s="7">
        <f>AF8-AG8</f>
        <v>14.4</v>
      </c>
      <c r="AI8" s="7">
        <f>F8+J8+N8+R8+V8</f>
        <v>207.5</v>
      </c>
      <c r="AJ8" s="7">
        <f>AI8/5</f>
        <v>41.5</v>
      </c>
      <c r="AK8" s="10">
        <f>'Thuyet trinh'!J9</f>
        <v>0</v>
      </c>
      <c r="AL8" s="10">
        <f>AJ8-AK8</f>
        <v>41.5</v>
      </c>
      <c r="AM8" s="7">
        <f>'Kien thuc'!N8</f>
        <v>6</v>
      </c>
      <c r="AN8" s="11">
        <f t="shared" ref="AN8:AN21" si="0">Z8+AD8+AH8+AL8+AM8</f>
        <v>78.400000000000006</v>
      </c>
      <c r="AQ8" s="49">
        <f>'Chao hoi'!K9+'Tieu pham'!K9+'XL tinh huong'!K9+'Thuyet trinh (Nhap)'!AO9+'Kien thuc'!N8</f>
        <v>78.400000000000006</v>
      </c>
      <c r="AR8" s="49" t="str">
        <f t="shared" ref="AR8:AR21" si="1">IF(AN8=AQ8, "ok", "error")</f>
        <v>ok</v>
      </c>
      <c r="AS8" s="49">
        <f>'Tong hop diem'!H8</f>
        <v>92.5</v>
      </c>
      <c r="AT8" s="49" t="str">
        <f>IF(AN8=AS8, "ok", "error")</f>
        <v>error</v>
      </c>
    </row>
    <row r="9" spans="1:46" ht="49.5" x14ac:dyDescent="0.2">
      <c r="A9" s="1">
        <v>2</v>
      </c>
      <c r="B9" s="2" t="s">
        <v>60</v>
      </c>
      <c r="C9" s="7">
        <f>'Chao hoi'!C10</f>
        <v>8.5</v>
      </c>
      <c r="D9" s="7">
        <f>'Tieu pham'!C10</f>
        <v>9</v>
      </c>
      <c r="E9" s="7">
        <f>'XL tinh huong'!C10</f>
        <v>16</v>
      </c>
      <c r="F9" s="7">
        <f>'Thuyet trinh'!C10</f>
        <v>41</v>
      </c>
      <c r="G9" s="7">
        <f>'Chao hoi'!D10</f>
        <v>8.5</v>
      </c>
      <c r="H9" s="7">
        <f>'Tieu pham'!D10</f>
        <v>9.5</v>
      </c>
      <c r="I9" s="7">
        <f>'XL tinh huong'!D10</f>
        <v>18</v>
      </c>
      <c r="J9" s="7">
        <f>'Thuyet trinh'!D10</f>
        <v>40</v>
      </c>
      <c r="K9" s="7">
        <f>'Chao hoi'!E10</f>
        <v>8</v>
      </c>
      <c r="L9" s="7">
        <f>'Tieu pham'!E10</f>
        <v>9</v>
      </c>
      <c r="M9" s="7">
        <f>'XL tinh huong'!E10</f>
        <v>16</v>
      </c>
      <c r="N9" s="7">
        <f>'Thuyet trinh'!E10</f>
        <v>41</v>
      </c>
      <c r="O9" s="7">
        <f>'Chao hoi'!F10</f>
        <v>8</v>
      </c>
      <c r="P9" s="7">
        <f>'Tieu pham'!F10</f>
        <v>9</v>
      </c>
      <c r="Q9" s="7">
        <f>'XL tinh huong'!F10</f>
        <v>16</v>
      </c>
      <c r="R9" s="7">
        <f>'Thuyet trinh'!F10</f>
        <v>41</v>
      </c>
      <c r="S9" s="7">
        <f>'Chao hoi'!G10</f>
        <v>8.5</v>
      </c>
      <c r="T9" s="7">
        <f>'Tieu pham'!G10</f>
        <v>9.5</v>
      </c>
      <c r="U9" s="7">
        <f>'XL tinh huong'!G10</f>
        <v>17</v>
      </c>
      <c r="V9" s="7">
        <f>'Thuyet trinh'!G10</f>
        <v>40</v>
      </c>
      <c r="W9" s="7">
        <f t="shared" ref="W9:W21" si="2">C9+G9+K9+O9+S9</f>
        <v>41.5</v>
      </c>
      <c r="X9" s="7">
        <f t="shared" ref="X9:X21" si="3">W9/5</f>
        <v>8.3000000000000007</v>
      </c>
      <c r="Y9" s="7">
        <f>'Chao hoi'!J10</f>
        <v>0</v>
      </c>
      <c r="Z9" s="7">
        <f t="shared" ref="Z9:Z21" si="4">X9-Y9</f>
        <v>8.3000000000000007</v>
      </c>
      <c r="AA9" s="7">
        <f t="shared" ref="AA9:AA21" si="5">D9+H9+L9+P9+T9</f>
        <v>46</v>
      </c>
      <c r="AB9" s="7">
        <f t="shared" ref="AB9:AB21" si="6">AA9/5</f>
        <v>9.1999999999999993</v>
      </c>
      <c r="AC9" s="7">
        <f>'Tieu pham'!J10</f>
        <v>1</v>
      </c>
      <c r="AD9" s="7">
        <f>AB9-AC9</f>
        <v>8.1999999999999993</v>
      </c>
      <c r="AE9" s="7">
        <f t="shared" ref="AE9:AE21" si="7">E9+I9+M9+Q9+U9</f>
        <v>83</v>
      </c>
      <c r="AF9" s="7">
        <f t="shared" ref="AF9:AF21" si="8">AE9/5</f>
        <v>16.600000000000001</v>
      </c>
      <c r="AG9" s="7">
        <f>'XL tinh huong'!J10</f>
        <v>0</v>
      </c>
      <c r="AH9" s="7">
        <f>AF9-AG9</f>
        <v>16.600000000000001</v>
      </c>
      <c r="AI9" s="7">
        <f t="shared" ref="AI9:AI21" si="9">F9+J9+N9+R9+V9</f>
        <v>203</v>
      </c>
      <c r="AJ9" s="7">
        <f t="shared" ref="AJ9:AJ21" si="10">AI9/5</f>
        <v>40.6</v>
      </c>
      <c r="AK9" s="10">
        <f>'Thuyet trinh'!J10</f>
        <v>1</v>
      </c>
      <c r="AL9" s="10">
        <f>AJ9-AK9</f>
        <v>39.6</v>
      </c>
      <c r="AM9" s="7">
        <f>'Kien thuc'!N9</f>
        <v>8</v>
      </c>
      <c r="AN9" s="91">
        <f t="shared" si="0"/>
        <v>80.7</v>
      </c>
      <c r="AQ9" s="49">
        <f>'Chao hoi'!K10+'Tieu pham'!K10+'XL tinh huong'!K10+'Thuyet trinh (Nhap)'!AO10+'Kien thuc'!N9</f>
        <v>80.7</v>
      </c>
      <c r="AR9" s="49" t="str">
        <f t="shared" si="1"/>
        <v>ok</v>
      </c>
      <c r="AS9" s="49">
        <f>'Tong hop diem'!H9</f>
        <v>89.7</v>
      </c>
      <c r="AT9" s="49" t="str">
        <f t="shared" ref="AT9:AT21" si="11">IF(AN9=AS9, "ok", "error")</f>
        <v>error</v>
      </c>
    </row>
    <row r="10" spans="1:46" ht="16.5" x14ac:dyDescent="0.2">
      <c r="A10" s="1">
        <v>3</v>
      </c>
      <c r="B10" s="2" t="s">
        <v>21</v>
      </c>
      <c r="C10" s="7">
        <f>'Chao hoi'!C11</f>
        <v>9.5</v>
      </c>
      <c r="D10" s="7">
        <f>'Tieu pham'!C11</f>
        <v>9.5</v>
      </c>
      <c r="E10" s="7">
        <f>'XL tinh huong'!C11</f>
        <v>19.5</v>
      </c>
      <c r="F10" s="7">
        <f>'Thuyet trinh'!C11</f>
        <v>48</v>
      </c>
      <c r="G10" s="7">
        <f>'Chao hoi'!D11</f>
        <v>9.5</v>
      </c>
      <c r="H10" s="7">
        <f>'Tieu pham'!D11</f>
        <v>9</v>
      </c>
      <c r="I10" s="7">
        <f>'XL tinh huong'!D11</f>
        <v>20</v>
      </c>
      <c r="J10" s="7">
        <f>'Thuyet trinh'!D11</f>
        <v>42</v>
      </c>
      <c r="K10" s="7">
        <f>'Chao hoi'!E11</f>
        <v>9.5</v>
      </c>
      <c r="L10" s="7">
        <f>'Tieu pham'!E11</f>
        <v>9.5</v>
      </c>
      <c r="M10" s="7">
        <f>'XL tinh huong'!E11</f>
        <v>19.5</v>
      </c>
      <c r="N10" s="7">
        <f>'Thuyet trinh'!E11</f>
        <v>47</v>
      </c>
      <c r="O10" s="7">
        <f>'Chao hoi'!F11</f>
        <v>9.5</v>
      </c>
      <c r="P10" s="7">
        <f>'Tieu pham'!F11</f>
        <v>9.5</v>
      </c>
      <c r="Q10" s="7">
        <f>'XL tinh huong'!F11</f>
        <v>19</v>
      </c>
      <c r="R10" s="7">
        <f>'Thuyet trinh'!F11</f>
        <v>46</v>
      </c>
      <c r="S10" s="7">
        <f>'Chao hoi'!G11</f>
        <v>9.5</v>
      </c>
      <c r="T10" s="7">
        <f>'Tieu pham'!G11</f>
        <v>9.5</v>
      </c>
      <c r="U10" s="7">
        <f>'XL tinh huong'!G11</f>
        <v>19</v>
      </c>
      <c r="V10" s="7">
        <f>'Thuyet trinh'!G11</f>
        <v>48</v>
      </c>
      <c r="W10" s="7">
        <f t="shared" si="2"/>
        <v>47.5</v>
      </c>
      <c r="X10" s="7">
        <f t="shared" si="3"/>
        <v>9.5</v>
      </c>
      <c r="Y10" s="7">
        <f>'Chao hoi'!J11</f>
        <v>0</v>
      </c>
      <c r="Z10" s="7">
        <f t="shared" si="4"/>
        <v>9.5</v>
      </c>
      <c r="AA10" s="7">
        <f t="shared" si="5"/>
        <v>47</v>
      </c>
      <c r="AB10" s="7">
        <f t="shared" si="6"/>
        <v>9.4</v>
      </c>
      <c r="AC10" s="7">
        <f>'Tieu pham'!J11</f>
        <v>0</v>
      </c>
      <c r="AD10" s="7">
        <f t="shared" ref="AD10:AD21" si="12">AB10-AC10</f>
        <v>9.4</v>
      </c>
      <c r="AE10" s="7">
        <f t="shared" si="7"/>
        <v>97</v>
      </c>
      <c r="AF10" s="7">
        <f t="shared" si="8"/>
        <v>19.399999999999999</v>
      </c>
      <c r="AG10" s="7">
        <f>'XL tinh huong'!J11</f>
        <v>0</v>
      </c>
      <c r="AH10" s="7">
        <f t="shared" ref="AH10:AH21" si="13">AF10-AG10</f>
        <v>19.399999999999999</v>
      </c>
      <c r="AI10" s="7">
        <f t="shared" si="9"/>
        <v>231</v>
      </c>
      <c r="AJ10" s="7">
        <f t="shared" si="10"/>
        <v>46.2</v>
      </c>
      <c r="AK10" s="10">
        <f>'Thuyet trinh'!J11</f>
        <v>1</v>
      </c>
      <c r="AL10" s="10">
        <f t="shared" ref="AL10:AL21" si="14">AJ10-AK10</f>
        <v>45.2</v>
      </c>
      <c r="AM10" s="7">
        <f>'Kien thuc'!N10</f>
        <v>9</v>
      </c>
      <c r="AN10" s="91">
        <f t="shared" si="0"/>
        <v>92.5</v>
      </c>
      <c r="AQ10" s="49">
        <f>'Chao hoi'!K11+'Tieu pham'!K11+'XL tinh huong'!K11+'Thuyet trinh (Nhap)'!AO11+'Kien thuc'!N10</f>
        <v>92.5</v>
      </c>
      <c r="AR10" s="49" t="str">
        <f t="shared" si="1"/>
        <v>ok</v>
      </c>
      <c r="AS10" s="49">
        <f>'Tong hop diem'!H10</f>
        <v>86.3</v>
      </c>
      <c r="AT10" s="49" t="str">
        <f t="shared" si="11"/>
        <v>error</v>
      </c>
    </row>
    <row r="11" spans="1:46" ht="33" x14ac:dyDescent="0.2">
      <c r="A11" s="3">
        <v>4</v>
      </c>
      <c r="B11" s="2" t="s">
        <v>23</v>
      </c>
      <c r="C11" s="7">
        <f>'Chao hoi'!C12</f>
        <v>9</v>
      </c>
      <c r="D11" s="7">
        <f>'Tieu pham'!C12</f>
        <v>8.5</v>
      </c>
      <c r="E11" s="7">
        <f>'XL tinh huong'!C12</f>
        <v>19.5</v>
      </c>
      <c r="F11" s="7">
        <f>'Thuyet trinh'!C12</f>
        <v>41</v>
      </c>
      <c r="G11" s="7">
        <f>'Chao hoi'!D12</f>
        <v>9</v>
      </c>
      <c r="H11" s="7">
        <f>'Tieu pham'!D12</f>
        <v>9</v>
      </c>
      <c r="I11" s="7">
        <f>'XL tinh huong'!D12</f>
        <v>20</v>
      </c>
      <c r="J11" s="7">
        <f>'Thuyet trinh'!D12</f>
        <v>44</v>
      </c>
      <c r="K11" s="7">
        <f>'Chao hoi'!E12</f>
        <v>9</v>
      </c>
      <c r="L11" s="7">
        <f>'Tieu pham'!E12</f>
        <v>9</v>
      </c>
      <c r="M11" s="7">
        <f>'XL tinh huong'!E12</f>
        <v>19</v>
      </c>
      <c r="N11" s="7">
        <f>'Thuyet trinh'!E12</f>
        <v>40</v>
      </c>
      <c r="O11" s="7">
        <f>'Chao hoi'!F12</f>
        <v>9</v>
      </c>
      <c r="P11" s="7">
        <f>'Tieu pham'!F12</f>
        <v>8.5</v>
      </c>
      <c r="Q11" s="7">
        <f>'XL tinh huong'!F12</f>
        <v>19</v>
      </c>
      <c r="R11" s="7">
        <f>'Thuyet trinh'!F12</f>
        <v>41</v>
      </c>
      <c r="S11" s="7">
        <f>'Chao hoi'!G12</f>
        <v>9</v>
      </c>
      <c r="T11" s="7">
        <f>'Tieu pham'!G12</f>
        <v>9</v>
      </c>
      <c r="U11" s="7">
        <f>'XL tinh huong'!G12</f>
        <v>19</v>
      </c>
      <c r="V11" s="7">
        <f>'Thuyet trinh'!G12</f>
        <v>40</v>
      </c>
      <c r="W11" s="7">
        <f t="shared" si="2"/>
        <v>45</v>
      </c>
      <c r="X11" s="7">
        <f t="shared" si="3"/>
        <v>9</v>
      </c>
      <c r="Y11" s="7">
        <f>'Chao hoi'!J12</f>
        <v>0</v>
      </c>
      <c r="Z11" s="7">
        <f t="shared" si="4"/>
        <v>9</v>
      </c>
      <c r="AA11" s="7">
        <f t="shared" si="5"/>
        <v>44</v>
      </c>
      <c r="AB11" s="7">
        <f t="shared" si="6"/>
        <v>8.8000000000000007</v>
      </c>
      <c r="AC11" s="7">
        <f>'Tieu pham'!J12</f>
        <v>0</v>
      </c>
      <c r="AD11" s="7">
        <f t="shared" si="12"/>
        <v>8.8000000000000007</v>
      </c>
      <c r="AE11" s="7">
        <f t="shared" si="7"/>
        <v>96.5</v>
      </c>
      <c r="AF11" s="7">
        <f t="shared" si="8"/>
        <v>19.3</v>
      </c>
      <c r="AG11" s="7">
        <f>'XL tinh huong'!J12</f>
        <v>0</v>
      </c>
      <c r="AH11" s="7">
        <f t="shared" si="13"/>
        <v>19.3</v>
      </c>
      <c r="AI11" s="7">
        <f t="shared" si="9"/>
        <v>206</v>
      </c>
      <c r="AJ11" s="7">
        <f t="shared" si="10"/>
        <v>41.2</v>
      </c>
      <c r="AK11" s="10">
        <f>'Thuyet trinh'!J12</f>
        <v>2</v>
      </c>
      <c r="AL11" s="10">
        <f t="shared" si="14"/>
        <v>39.200000000000003</v>
      </c>
      <c r="AM11" s="7">
        <f>'Kien thuc'!N11</f>
        <v>6</v>
      </c>
      <c r="AN11" s="91">
        <f t="shared" si="0"/>
        <v>82.300000000000011</v>
      </c>
      <c r="AQ11" s="49">
        <f>'Chao hoi'!K12+'Tieu pham'!K12+'XL tinh huong'!K12+'Thuyet trinh (Nhap)'!AO12+'Kien thuc'!N11</f>
        <v>82.300000000000011</v>
      </c>
      <c r="AR11" s="49" t="str">
        <f t="shared" si="1"/>
        <v>ok</v>
      </c>
      <c r="AS11" s="49">
        <f>'Tong hop diem'!H11</f>
        <v>84.9</v>
      </c>
      <c r="AT11" s="49" t="str">
        <f t="shared" si="11"/>
        <v>error</v>
      </c>
    </row>
    <row r="12" spans="1:46" ht="33" x14ac:dyDescent="0.2">
      <c r="A12" s="1">
        <v>5</v>
      </c>
      <c r="B12" s="2" t="s">
        <v>19</v>
      </c>
      <c r="C12" s="7">
        <f>'Chao hoi'!C13</f>
        <v>9</v>
      </c>
      <c r="D12" s="7">
        <f>'Tieu pham'!C13</f>
        <v>9.5</v>
      </c>
      <c r="E12" s="7">
        <f>'XL tinh huong'!C13</f>
        <v>16</v>
      </c>
      <c r="F12" s="7">
        <f>'Thuyet trinh'!C13</f>
        <v>48</v>
      </c>
      <c r="G12" s="7">
        <f>'Chao hoi'!D13</f>
        <v>10</v>
      </c>
      <c r="H12" s="7">
        <f>'Tieu pham'!D13</f>
        <v>9.5</v>
      </c>
      <c r="I12" s="7">
        <f>'XL tinh huong'!D13</f>
        <v>17</v>
      </c>
      <c r="J12" s="7">
        <f>'Thuyet trinh'!D13</f>
        <v>45</v>
      </c>
      <c r="K12" s="7">
        <f>'Chao hoi'!E13</f>
        <v>9</v>
      </c>
      <c r="L12" s="7">
        <f>'Tieu pham'!E13</f>
        <v>9.5</v>
      </c>
      <c r="M12" s="7">
        <f>'XL tinh huong'!E13</f>
        <v>17</v>
      </c>
      <c r="N12" s="7">
        <f>'Thuyet trinh'!E13</f>
        <v>48.5</v>
      </c>
      <c r="O12" s="7">
        <f>'Chao hoi'!F13</f>
        <v>9</v>
      </c>
      <c r="P12" s="7">
        <f>'Tieu pham'!F13</f>
        <v>9.5</v>
      </c>
      <c r="Q12" s="7">
        <f>'XL tinh huong'!F13</f>
        <v>16</v>
      </c>
      <c r="R12" s="7">
        <f>'Thuyet trinh'!F13</f>
        <v>49</v>
      </c>
      <c r="S12" s="7">
        <f>'Chao hoi'!G13</f>
        <v>9.5</v>
      </c>
      <c r="T12" s="7">
        <f>'Tieu pham'!G13</f>
        <v>9.5</v>
      </c>
      <c r="U12" s="7">
        <f>'XL tinh huong'!G13</f>
        <v>17</v>
      </c>
      <c r="V12" s="7">
        <f>'Thuyet trinh'!G13</f>
        <v>46</v>
      </c>
      <c r="W12" s="7">
        <f t="shared" si="2"/>
        <v>46.5</v>
      </c>
      <c r="X12" s="7">
        <f t="shared" si="3"/>
        <v>9.3000000000000007</v>
      </c>
      <c r="Y12" s="7">
        <f>'Chao hoi'!J13</f>
        <v>0</v>
      </c>
      <c r="Z12" s="7">
        <f t="shared" si="4"/>
        <v>9.3000000000000007</v>
      </c>
      <c r="AA12" s="7">
        <f t="shared" si="5"/>
        <v>47.5</v>
      </c>
      <c r="AB12" s="7">
        <f t="shared" si="6"/>
        <v>9.5</v>
      </c>
      <c r="AC12" s="7">
        <f>'Tieu pham'!J13</f>
        <v>0</v>
      </c>
      <c r="AD12" s="7">
        <f t="shared" si="12"/>
        <v>9.5</v>
      </c>
      <c r="AE12" s="7">
        <f t="shared" si="7"/>
        <v>83</v>
      </c>
      <c r="AF12" s="7">
        <f t="shared" si="8"/>
        <v>16.600000000000001</v>
      </c>
      <c r="AG12" s="7">
        <f>'XL tinh huong'!J13</f>
        <v>1</v>
      </c>
      <c r="AH12" s="7">
        <f t="shared" si="13"/>
        <v>15.600000000000001</v>
      </c>
      <c r="AI12" s="7">
        <f t="shared" si="9"/>
        <v>236.5</v>
      </c>
      <c r="AJ12" s="7">
        <f t="shared" si="10"/>
        <v>47.3</v>
      </c>
      <c r="AK12" s="10">
        <f>'Thuyet trinh'!J13</f>
        <v>0</v>
      </c>
      <c r="AL12" s="10">
        <f t="shared" si="14"/>
        <v>47.3</v>
      </c>
      <c r="AM12" s="7">
        <f>'Kien thuc'!N12</f>
        <v>8</v>
      </c>
      <c r="AN12" s="91">
        <f t="shared" si="0"/>
        <v>89.7</v>
      </c>
      <c r="AQ12" s="49">
        <f>'Chao hoi'!K13+'Tieu pham'!K13+'XL tinh huong'!K13+'Thuyet trinh (Nhap)'!AO13+'Kien thuc'!N12</f>
        <v>89.7</v>
      </c>
      <c r="AR12" s="49" t="str">
        <f t="shared" si="1"/>
        <v>ok</v>
      </c>
      <c r="AS12" s="49">
        <f>'Tong hop diem'!H12</f>
        <v>84.2</v>
      </c>
      <c r="AT12" s="49" t="str">
        <f t="shared" si="11"/>
        <v>error</v>
      </c>
    </row>
    <row r="13" spans="1:46" ht="49.5" x14ac:dyDescent="0.2">
      <c r="A13" s="1">
        <v>6</v>
      </c>
      <c r="B13" s="2" t="s">
        <v>28</v>
      </c>
      <c r="C13" s="7">
        <f>'Chao hoi'!C14</f>
        <v>9</v>
      </c>
      <c r="D13" s="7">
        <f>'Tieu pham'!C14</f>
        <v>9</v>
      </c>
      <c r="E13" s="7">
        <f>'XL tinh huong'!C14</f>
        <v>15</v>
      </c>
      <c r="F13" s="7">
        <f>'Thuyet trinh'!C14</f>
        <v>42</v>
      </c>
      <c r="G13" s="7">
        <f>'Chao hoi'!D14</f>
        <v>9</v>
      </c>
      <c r="H13" s="7">
        <f>'Tieu pham'!D14</f>
        <v>9</v>
      </c>
      <c r="I13" s="7">
        <f>'XL tinh huong'!D14</f>
        <v>14</v>
      </c>
      <c r="J13" s="7">
        <f>'Thuyet trinh'!D14</f>
        <v>44</v>
      </c>
      <c r="K13" s="7">
        <f>'Chao hoi'!E14</f>
        <v>9</v>
      </c>
      <c r="L13" s="7">
        <f>'Tieu pham'!E14</f>
        <v>9.5</v>
      </c>
      <c r="M13" s="7">
        <f>'XL tinh huong'!E14</f>
        <v>14</v>
      </c>
      <c r="N13" s="7">
        <f>'Thuyet trinh'!E14</f>
        <v>43</v>
      </c>
      <c r="O13" s="7">
        <f>'Chao hoi'!F14</f>
        <v>9</v>
      </c>
      <c r="P13" s="7">
        <f>'Tieu pham'!F14</f>
        <v>9.5</v>
      </c>
      <c r="Q13" s="7">
        <f>'XL tinh huong'!F14</f>
        <v>14</v>
      </c>
      <c r="R13" s="7">
        <f>'Thuyet trinh'!F14</f>
        <v>43</v>
      </c>
      <c r="S13" s="7">
        <f>'Chao hoi'!G14</f>
        <v>9.5</v>
      </c>
      <c r="T13" s="7">
        <f>'Tieu pham'!G14</f>
        <v>9</v>
      </c>
      <c r="U13" s="7">
        <f>'XL tinh huong'!G14</f>
        <v>15</v>
      </c>
      <c r="V13" s="7">
        <f>'Thuyet trinh'!G14</f>
        <v>45</v>
      </c>
      <c r="W13" s="7">
        <f t="shared" si="2"/>
        <v>45.5</v>
      </c>
      <c r="X13" s="7">
        <f t="shared" si="3"/>
        <v>9.1</v>
      </c>
      <c r="Y13" s="7">
        <f>'Chao hoi'!J14</f>
        <v>0</v>
      </c>
      <c r="Z13" s="7">
        <f t="shared" si="4"/>
        <v>9.1</v>
      </c>
      <c r="AA13" s="7">
        <f t="shared" si="5"/>
        <v>46</v>
      </c>
      <c r="AB13" s="7">
        <f t="shared" si="6"/>
        <v>9.1999999999999993</v>
      </c>
      <c r="AC13" s="7">
        <f>'Tieu pham'!J14</f>
        <v>0</v>
      </c>
      <c r="AD13" s="7">
        <f t="shared" si="12"/>
        <v>9.1999999999999993</v>
      </c>
      <c r="AE13" s="7">
        <f t="shared" si="7"/>
        <v>72</v>
      </c>
      <c r="AF13" s="7">
        <f t="shared" si="8"/>
        <v>14.4</v>
      </c>
      <c r="AG13" s="7">
        <f>'XL tinh huong'!J14</f>
        <v>0</v>
      </c>
      <c r="AH13" s="7">
        <f t="shared" si="13"/>
        <v>14.4</v>
      </c>
      <c r="AI13" s="7">
        <f t="shared" si="9"/>
        <v>217</v>
      </c>
      <c r="AJ13" s="7">
        <f t="shared" si="10"/>
        <v>43.4</v>
      </c>
      <c r="AK13" s="10">
        <f>'Thuyet trinh'!J14</f>
        <v>0</v>
      </c>
      <c r="AL13" s="10">
        <f t="shared" si="14"/>
        <v>43.4</v>
      </c>
      <c r="AM13" s="7">
        <f>'Kien thuc'!N13</f>
        <v>7</v>
      </c>
      <c r="AN13" s="91">
        <f t="shared" si="0"/>
        <v>83.1</v>
      </c>
      <c r="AQ13" s="49">
        <f>'Chao hoi'!K14+'Tieu pham'!K14+'XL tinh huong'!K14+'Thuyet trinh (Nhap)'!AO14+'Kien thuc'!N13</f>
        <v>83.1</v>
      </c>
      <c r="AR13" s="49" t="str">
        <f t="shared" si="1"/>
        <v>ok</v>
      </c>
      <c r="AS13" s="49">
        <f>'Tong hop diem'!H13</f>
        <v>83.800000000000011</v>
      </c>
      <c r="AT13" s="49" t="str">
        <f t="shared" si="11"/>
        <v>error</v>
      </c>
    </row>
    <row r="14" spans="1:46" ht="16.5" x14ac:dyDescent="0.2">
      <c r="A14" s="3">
        <v>7</v>
      </c>
      <c r="B14" s="2" t="s">
        <v>18</v>
      </c>
      <c r="C14" s="7">
        <f>'Chao hoi'!C15</f>
        <v>9</v>
      </c>
      <c r="D14" s="7">
        <f>'Tieu pham'!C15</f>
        <v>8.5</v>
      </c>
      <c r="E14" s="7">
        <f>'XL tinh huong'!C15</f>
        <v>17</v>
      </c>
      <c r="F14" s="7">
        <f>'Thuyet trinh'!C15</f>
        <v>42</v>
      </c>
      <c r="G14" s="7">
        <f>'Chao hoi'!D15</f>
        <v>9</v>
      </c>
      <c r="H14" s="7">
        <f>'Tieu pham'!D15</f>
        <v>8.5</v>
      </c>
      <c r="I14" s="7">
        <f>'XL tinh huong'!D15</f>
        <v>17</v>
      </c>
      <c r="J14" s="7">
        <f>'Thuyet trinh'!D15</f>
        <v>44</v>
      </c>
      <c r="K14" s="7">
        <f>'Chao hoi'!E15</f>
        <v>9</v>
      </c>
      <c r="L14" s="7">
        <f>'Tieu pham'!E15</f>
        <v>8.5</v>
      </c>
      <c r="M14" s="7">
        <f>'XL tinh huong'!E15</f>
        <v>17</v>
      </c>
      <c r="N14" s="7">
        <f>'Thuyet trinh'!E15</f>
        <v>42</v>
      </c>
      <c r="O14" s="7">
        <f>'Chao hoi'!F15</f>
        <v>9.5</v>
      </c>
      <c r="P14" s="7">
        <f>'Tieu pham'!F15</f>
        <v>8</v>
      </c>
      <c r="Q14" s="7">
        <f>'XL tinh huong'!F15</f>
        <v>17</v>
      </c>
      <c r="R14" s="7">
        <f>'Thuyet trinh'!F15</f>
        <v>43</v>
      </c>
      <c r="S14" s="7">
        <f>'Chao hoi'!G15</f>
        <v>9</v>
      </c>
      <c r="T14" s="7">
        <f>'Tieu pham'!G15</f>
        <v>9</v>
      </c>
      <c r="U14" s="7">
        <f>'XL tinh huong'!G15</f>
        <v>17</v>
      </c>
      <c r="V14" s="7">
        <f>'Thuyet trinh'!G15</f>
        <v>45</v>
      </c>
      <c r="W14" s="7">
        <f t="shared" si="2"/>
        <v>45.5</v>
      </c>
      <c r="X14" s="7">
        <f t="shared" si="3"/>
        <v>9.1</v>
      </c>
      <c r="Y14" s="7">
        <f>'Chao hoi'!J15</f>
        <v>0</v>
      </c>
      <c r="Z14" s="7">
        <f t="shared" si="4"/>
        <v>9.1</v>
      </c>
      <c r="AA14" s="7">
        <f t="shared" si="5"/>
        <v>42.5</v>
      </c>
      <c r="AB14" s="7">
        <f t="shared" si="6"/>
        <v>8.5</v>
      </c>
      <c r="AC14" s="7">
        <f>'Tieu pham'!J15</f>
        <v>0</v>
      </c>
      <c r="AD14" s="7">
        <f t="shared" si="12"/>
        <v>8.5</v>
      </c>
      <c r="AE14" s="7">
        <f t="shared" si="7"/>
        <v>85</v>
      </c>
      <c r="AF14" s="7">
        <f t="shared" si="8"/>
        <v>17</v>
      </c>
      <c r="AG14" s="7">
        <f>'XL tinh huong'!J15</f>
        <v>0</v>
      </c>
      <c r="AH14" s="7">
        <f t="shared" si="13"/>
        <v>17</v>
      </c>
      <c r="AI14" s="7">
        <f t="shared" si="9"/>
        <v>216</v>
      </c>
      <c r="AJ14" s="7">
        <f t="shared" si="10"/>
        <v>43.2</v>
      </c>
      <c r="AK14" s="10">
        <f>'Thuyet trinh'!J15</f>
        <v>1</v>
      </c>
      <c r="AL14" s="10">
        <f t="shared" si="14"/>
        <v>42.2</v>
      </c>
      <c r="AM14" s="7">
        <f>'Kien thuc'!N14</f>
        <v>7</v>
      </c>
      <c r="AN14" s="91">
        <f t="shared" si="0"/>
        <v>83.800000000000011</v>
      </c>
      <c r="AQ14" s="49">
        <f>'Chao hoi'!K15+'Tieu pham'!K15+'XL tinh huong'!K15+'Thuyet trinh (Nhap)'!AO15+'Kien thuc'!N14</f>
        <v>83.800000000000011</v>
      </c>
      <c r="AR14" s="49" t="str">
        <f t="shared" si="1"/>
        <v>ok</v>
      </c>
      <c r="AS14" s="49">
        <f>'Tong hop diem'!H14</f>
        <v>83.1</v>
      </c>
      <c r="AT14" s="49" t="str">
        <f t="shared" si="11"/>
        <v>error</v>
      </c>
    </row>
    <row r="15" spans="1:46" ht="16.5" x14ac:dyDescent="0.2">
      <c r="A15" s="1">
        <v>8</v>
      </c>
      <c r="B15" s="2" t="s">
        <v>17</v>
      </c>
      <c r="C15" s="7">
        <f>'Chao hoi'!C16</f>
        <v>9</v>
      </c>
      <c r="D15" s="7">
        <f>'Tieu pham'!C16</f>
        <v>9.5</v>
      </c>
      <c r="E15" s="7">
        <f>'XL tinh huong'!C16</f>
        <v>17</v>
      </c>
      <c r="F15" s="7">
        <f>'Thuyet trinh'!C16</f>
        <v>44</v>
      </c>
      <c r="G15" s="7">
        <f>'Chao hoi'!D16</f>
        <v>9.5</v>
      </c>
      <c r="H15" s="7">
        <f>'Tieu pham'!D16</f>
        <v>9.5</v>
      </c>
      <c r="I15" s="7">
        <f>'XL tinh huong'!D16</f>
        <v>18</v>
      </c>
      <c r="J15" s="7">
        <f>'Thuyet trinh'!D16</f>
        <v>43</v>
      </c>
      <c r="K15" s="7">
        <f>'Chao hoi'!E16</f>
        <v>9</v>
      </c>
      <c r="L15" s="7">
        <f>'Tieu pham'!E16</f>
        <v>9.5</v>
      </c>
      <c r="M15" s="7">
        <f>'XL tinh huong'!E16</f>
        <v>15</v>
      </c>
      <c r="N15" s="7">
        <f>'Thuyet trinh'!E16</f>
        <v>43.5</v>
      </c>
      <c r="O15" s="7">
        <f>'Chao hoi'!F16</f>
        <v>9</v>
      </c>
      <c r="P15" s="7">
        <f>'Tieu pham'!F16</f>
        <v>9.5</v>
      </c>
      <c r="Q15" s="7">
        <f>'XL tinh huong'!F16</f>
        <v>15</v>
      </c>
      <c r="R15" s="7">
        <f>'Thuyet trinh'!F16</f>
        <v>45</v>
      </c>
      <c r="S15" s="7">
        <f>'Chao hoi'!G16</f>
        <v>9</v>
      </c>
      <c r="T15" s="7">
        <f>'Tieu pham'!G16</f>
        <v>9.5</v>
      </c>
      <c r="U15" s="7">
        <f>'XL tinh huong'!G16</f>
        <v>17</v>
      </c>
      <c r="V15" s="7">
        <f>'Thuyet trinh'!G16</f>
        <v>46</v>
      </c>
      <c r="W15" s="7">
        <f t="shared" si="2"/>
        <v>45.5</v>
      </c>
      <c r="X15" s="7">
        <f t="shared" si="3"/>
        <v>9.1</v>
      </c>
      <c r="Y15" s="7">
        <f>'Chao hoi'!J16</f>
        <v>0</v>
      </c>
      <c r="Z15" s="7">
        <f t="shared" si="4"/>
        <v>9.1</v>
      </c>
      <c r="AA15" s="7">
        <f t="shared" si="5"/>
        <v>47.5</v>
      </c>
      <c r="AB15" s="7">
        <f t="shared" si="6"/>
        <v>9.5</v>
      </c>
      <c r="AC15" s="7">
        <f>'Tieu pham'!J16</f>
        <v>0</v>
      </c>
      <c r="AD15" s="7">
        <f t="shared" si="12"/>
        <v>9.5</v>
      </c>
      <c r="AE15" s="7">
        <f t="shared" si="7"/>
        <v>82</v>
      </c>
      <c r="AF15" s="7">
        <f t="shared" si="8"/>
        <v>16.399999999999999</v>
      </c>
      <c r="AG15" s="7">
        <f>'XL tinh huong'!J16</f>
        <v>0</v>
      </c>
      <c r="AH15" s="7">
        <f t="shared" si="13"/>
        <v>16.399999999999999</v>
      </c>
      <c r="AI15" s="7">
        <f t="shared" si="9"/>
        <v>221.5</v>
      </c>
      <c r="AJ15" s="7">
        <f t="shared" si="10"/>
        <v>44.3</v>
      </c>
      <c r="AK15" s="10">
        <f>'Thuyet trinh'!J16</f>
        <v>0</v>
      </c>
      <c r="AL15" s="10">
        <f t="shared" si="14"/>
        <v>44.3</v>
      </c>
      <c r="AM15" s="7">
        <f>'Kien thuc'!N15</f>
        <v>7</v>
      </c>
      <c r="AN15" s="91">
        <f t="shared" si="0"/>
        <v>86.3</v>
      </c>
      <c r="AQ15" s="49">
        <f>'Chao hoi'!K16+'Tieu pham'!K16+'XL tinh huong'!K16+'Thuyet trinh (Nhap)'!AO16+'Kien thuc'!N15</f>
        <v>86.3</v>
      </c>
      <c r="AR15" s="49" t="str">
        <f t="shared" si="1"/>
        <v>ok</v>
      </c>
      <c r="AS15" s="49">
        <f>'Tong hop diem'!H15</f>
        <v>82.8</v>
      </c>
      <c r="AT15" s="49" t="str">
        <f t="shared" si="11"/>
        <v>error</v>
      </c>
    </row>
    <row r="16" spans="1:46" ht="33" x14ac:dyDescent="0.2">
      <c r="A16" s="1">
        <v>9</v>
      </c>
      <c r="B16" s="14" t="s">
        <v>27</v>
      </c>
      <c r="C16" s="7">
        <f>'Chao hoi'!C17</f>
        <v>9.5</v>
      </c>
      <c r="D16" s="7">
        <f>'Tieu pham'!C17</f>
        <v>9</v>
      </c>
      <c r="E16" s="7">
        <f>'XL tinh huong'!C17</f>
        <v>16</v>
      </c>
      <c r="F16" s="7">
        <f>'Thuyet trinh'!C17</f>
        <v>41</v>
      </c>
      <c r="G16" s="7">
        <f>'Chao hoi'!D17</f>
        <v>9.5</v>
      </c>
      <c r="H16" s="7">
        <f>'Tieu pham'!D17</f>
        <v>9</v>
      </c>
      <c r="I16" s="7">
        <f>'XL tinh huong'!D17</f>
        <v>16</v>
      </c>
      <c r="J16" s="7">
        <f>'Thuyet trinh'!D17</f>
        <v>40</v>
      </c>
      <c r="K16" s="7">
        <f>'Chao hoi'!E17</f>
        <v>9.5</v>
      </c>
      <c r="L16" s="7">
        <f>'Tieu pham'!E17</f>
        <v>9</v>
      </c>
      <c r="M16" s="7">
        <f>'XL tinh huong'!E17</f>
        <v>16</v>
      </c>
      <c r="N16" s="7">
        <f>'Thuyet trinh'!E17</f>
        <v>41</v>
      </c>
      <c r="O16" s="7">
        <f>'Chao hoi'!F17</f>
        <v>9.5</v>
      </c>
      <c r="P16" s="7">
        <f>'Tieu pham'!F17</f>
        <v>9</v>
      </c>
      <c r="Q16" s="7">
        <f>'XL tinh huong'!F17</f>
        <v>16</v>
      </c>
      <c r="R16" s="7">
        <f>'Thuyet trinh'!F17</f>
        <v>41</v>
      </c>
      <c r="S16" s="7">
        <f>'Chao hoi'!G17</f>
        <v>9.5</v>
      </c>
      <c r="T16" s="7">
        <f>'Tieu pham'!G17</f>
        <v>10</v>
      </c>
      <c r="U16" s="7">
        <f>'XL tinh huong'!G17</f>
        <v>16</v>
      </c>
      <c r="V16" s="7">
        <f>'Thuyet trinh'!G17</f>
        <v>42</v>
      </c>
      <c r="W16" s="7">
        <f t="shared" si="2"/>
        <v>47.5</v>
      </c>
      <c r="X16" s="7">
        <f t="shared" si="3"/>
        <v>9.5</v>
      </c>
      <c r="Y16" s="7">
        <f>'Chao hoi'!J17</f>
        <v>1</v>
      </c>
      <c r="Z16" s="7">
        <f t="shared" si="4"/>
        <v>8.5</v>
      </c>
      <c r="AA16" s="7">
        <f t="shared" si="5"/>
        <v>46</v>
      </c>
      <c r="AB16" s="7">
        <f t="shared" si="6"/>
        <v>9.1999999999999993</v>
      </c>
      <c r="AC16" s="7">
        <f>'Tieu pham'!J17</f>
        <v>0</v>
      </c>
      <c r="AD16" s="7">
        <f t="shared" si="12"/>
        <v>9.1999999999999993</v>
      </c>
      <c r="AE16" s="7">
        <f t="shared" si="7"/>
        <v>80</v>
      </c>
      <c r="AF16" s="7">
        <f t="shared" si="8"/>
        <v>16</v>
      </c>
      <c r="AG16" s="7">
        <f>'XL tinh huong'!J17</f>
        <v>0</v>
      </c>
      <c r="AH16" s="7">
        <f t="shared" si="13"/>
        <v>16</v>
      </c>
      <c r="AI16" s="7">
        <f t="shared" si="9"/>
        <v>205</v>
      </c>
      <c r="AJ16" s="7">
        <f t="shared" si="10"/>
        <v>41</v>
      </c>
      <c r="AK16" s="10">
        <f>'Thuyet trinh'!J17</f>
        <v>0</v>
      </c>
      <c r="AL16" s="10">
        <f t="shared" si="14"/>
        <v>41</v>
      </c>
      <c r="AM16" s="7">
        <f>'Kien thuc'!N16</f>
        <v>6</v>
      </c>
      <c r="AN16" s="91">
        <f t="shared" si="0"/>
        <v>80.7</v>
      </c>
      <c r="AQ16" s="49">
        <f>'Chao hoi'!K17+'Tieu pham'!K17+'XL tinh huong'!K17+'Thuyet trinh (Nhap)'!AO17+'Kien thuc'!N16</f>
        <v>80.7</v>
      </c>
      <c r="AR16" s="49" t="str">
        <f t="shared" si="1"/>
        <v>ok</v>
      </c>
      <c r="AS16" s="49">
        <f>'Tong hop diem'!H16</f>
        <v>82.300000000000011</v>
      </c>
      <c r="AT16" s="49" t="str">
        <f t="shared" si="11"/>
        <v>error</v>
      </c>
    </row>
    <row r="17" spans="1:46" ht="33" x14ac:dyDescent="0.2">
      <c r="A17" s="3">
        <v>10</v>
      </c>
      <c r="B17" s="62" t="s">
        <v>53</v>
      </c>
      <c r="C17" s="7">
        <f>'Chao hoi'!C18</f>
        <v>9</v>
      </c>
      <c r="D17" s="7">
        <f>'Tieu pham'!C18</f>
        <v>8</v>
      </c>
      <c r="E17" s="7">
        <f>'XL tinh huong'!C18</f>
        <v>15</v>
      </c>
      <c r="F17" s="7">
        <f>'Thuyet trinh'!C18</f>
        <v>40</v>
      </c>
      <c r="G17" s="7">
        <f>'Chao hoi'!D18</f>
        <v>9</v>
      </c>
      <c r="H17" s="7">
        <f>'Tieu pham'!D18</f>
        <v>9</v>
      </c>
      <c r="I17" s="7">
        <f>'XL tinh huong'!D18</f>
        <v>16</v>
      </c>
      <c r="J17" s="7">
        <f>'Thuyet trinh'!D18</f>
        <v>40</v>
      </c>
      <c r="K17" s="7">
        <f>'Chao hoi'!E18</f>
        <v>9</v>
      </c>
      <c r="L17" s="7">
        <f>'Tieu pham'!E18</f>
        <v>8</v>
      </c>
      <c r="M17" s="7">
        <f>'XL tinh huong'!E18</f>
        <v>15</v>
      </c>
      <c r="N17" s="7">
        <f>'Thuyet trinh'!E18</f>
        <v>40</v>
      </c>
      <c r="O17" s="7">
        <f>'Chao hoi'!F18</f>
        <v>9</v>
      </c>
      <c r="P17" s="7">
        <f>'Tieu pham'!F18</f>
        <v>8.5</v>
      </c>
      <c r="Q17" s="7">
        <f>'XL tinh huong'!F18</f>
        <v>15</v>
      </c>
      <c r="R17" s="7">
        <f>'Thuyet trinh'!F18</f>
        <v>40</v>
      </c>
      <c r="S17" s="7">
        <f>'Chao hoi'!G18</f>
        <v>9</v>
      </c>
      <c r="T17" s="7">
        <f>'Tieu pham'!G18</f>
        <v>9</v>
      </c>
      <c r="U17" s="7">
        <f>'XL tinh huong'!G18</f>
        <v>15</v>
      </c>
      <c r="V17" s="7">
        <f>'Thuyet trinh'!G18</f>
        <v>40</v>
      </c>
      <c r="W17" s="7">
        <f t="shared" si="2"/>
        <v>45</v>
      </c>
      <c r="X17" s="7">
        <f t="shared" si="3"/>
        <v>9</v>
      </c>
      <c r="Y17" s="7">
        <f>'Chao hoi'!J18</f>
        <v>0</v>
      </c>
      <c r="Z17" s="7">
        <f t="shared" si="4"/>
        <v>9</v>
      </c>
      <c r="AA17" s="7">
        <f t="shared" si="5"/>
        <v>42.5</v>
      </c>
      <c r="AB17" s="7">
        <f t="shared" si="6"/>
        <v>8.5</v>
      </c>
      <c r="AC17" s="7">
        <f>'Tieu pham'!J18</f>
        <v>0</v>
      </c>
      <c r="AD17" s="7">
        <f t="shared" si="12"/>
        <v>8.5</v>
      </c>
      <c r="AE17" s="7">
        <f t="shared" si="7"/>
        <v>76</v>
      </c>
      <c r="AF17" s="7">
        <f t="shared" si="8"/>
        <v>15.2</v>
      </c>
      <c r="AG17" s="7">
        <f>'XL tinh huong'!J18</f>
        <v>0</v>
      </c>
      <c r="AH17" s="7">
        <f t="shared" si="13"/>
        <v>15.2</v>
      </c>
      <c r="AI17" s="7">
        <f t="shared" si="9"/>
        <v>200</v>
      </c>
      <c r="AJ17" s="7">
        <f t="shared" si="10"/>
        <v>40</v>
      </c>
      <c r="AK17" s="10">
        <f>'Thuyet trinh'!J18</f>
        <v>2</v>
      </c>
      <c r="AL17" s="10">
        <f t="shared" si="14"/>
        <v>38</v>
      </c>
      <c r="AM17" s="7">
        <f>'Kien thuc'!N17</f>
        <v>6</v>
      </c>
      <c r="AN17" s="91">
        <f t="shared" si="0"/>
        <v>76.7</v>
      </c>
      <c r="AQ17" s="49">
        <f>'Chao hoi'!K18+'Tieu pham'!K18+'XL tinh huong'!K18+'Thuyet trinh (Nhap)'!AO18+'Kien thuc'!N17</f>
        <v>76.7</v>
      </c>
      <c r="AR17" s="49" t="str">
        <f t="shared" si="1"/>
        <v>ok</v>
      </c>
      <c r="AS17" s="49">
        <f>'Tong hop diem'!H17</f>
        <v>80.7</v>
      </c>
      <c r="AT17" s="49" t="str">
        <f t="shared" si="11"/>
        <v>error</v>
      </c>
    </row>
    <row r="18" spans="1:46" ht="16.5" x14ac:dyDescent="0.2">
      <c r="A18" s="1">
        <v>11</v>
      </c>
      <c r="B18" s="15" t="s">
        <v>16</v>
      </c>
      <c r="C18" s="7">
        <f>'Chao hoi'!C19</f>
        <v>9</v>
      </c>
      <c r="D18" s="7">
        <f>'Tieu pham'!C19</f>
        <v>9</v>
      </c>
      <c r="E18" s="7">
        <f>'XL tinh huong'!C19</f>
        <v>16</v>
      </c>
      <c r="F18" s="7">
        <f>'Thuyet trinh'!C19</f>
        <v>41</v>
      </c>
      <c r="G18" s="7">
        <f>'Chao hoi'!D19</f>
        <v>9.5</v>
      </c>
      <c r="H18" s="7">
        <f>'Tieu pham'!D19</f>
        <v>9.5</v>
      </c>
      <c r="I18" s="7">
        <f>'XL tinh huong'!D19</f>
        <v>15</v>
      </c>
      <c r="J18" s="7">
        <f>'Thuyet trinh'!D19</f>
        <v>46</v>
      </c>
      <c r="K18" s="7">
        <f>'Chao hoi'!E19</f>
        <v>9</v>
      </c>
      <c r="L18" s="7">
        <f>'Tieu pham'!E19</f>
        <v>9</v>
      </c>
      <c r="M18" s="7">
        <f>'XL tinh huong'!E19</f>
        <v>16</v>
      </c>
      <c r="N18" s="7">
        <f>'Thuyet trinh'!E19</f>
        <v>40.5</v>
      </c>
      <c r="O18" s="7">
        <f>'Chao hoi'!F19</f>
        <v>9</v>
      </c>
      <c r="P18" s="7">
        <f>'Tieu pham'!F19</f>
        <v>8.5</v>
      </c>
      <c r="Q18" s="7">
        <f>'XL tinh huong'!F19</f>
        <v>16</v>
      </c>
      <c r="R18" s="7">
        <f>'Thuyet trinh'!F19</f>
        <v>40.5</v>
      </c>
      <c r="S18" s="7">
        <f>'Chao hoi'!G19</f>
        <v>9</v>
      </c>
      <c r="T18" s="7">
        <f>'Tieu pham'!G19</f>
        <v>9.5</v>
      </c>
      <c r="U18" s="7">
        <f>'XL tinh huong'!G19</f>
        <v>16</v>
      </c>
      <c r="V18" s="7">
        <f>'Thuyet trinh'!G19</f>
        <v>41</v>
      </c>
      <c r="W18" s="7">
        <f t="shared" si="2"/>
        <v>45.5</v>
      </c>
      <c r="X18" s="7">
        <f t="shared" si="3"/>
        <v>9.1</v>
      </c>
      <c r="Y18" s="7">
        <f>'Chao hoi'!J19</f>
        <v>0</v>
      </c>
      <c r="Z18" s="7">
        <f t="shared" si="4"/>
        <v>9.1</v>
      </c>
      <c r="AA18" s="7">
        <f t="shared" si="5"/>
        <v>45.5</v>
      </c>
      <c r="AB18" s="7">
        <f t="shared" si="6"/>
        <v>9.1</v>
      </c>
      <c r="AC18" s="7">
        <f>'Tieu pham'!J19</f>
        <v>0</v>
      </c>
      <c r="AD18" s="7">
        <f t="shared" si="12"/>
        <v>9.1</v>
      </c>
      <c r="AE18" s="7">
        <f t="shared" si="7"/>
        <v>79</v>
      </c>
      <c r="AF18" s="7">
        <f t="shared" si="8"/>
        <v>15.8</v>
      </c>
      <c r="AG18" s="7">
        <f>'XL tinh huong'!J19</f>
        <v>0</v>
      </c>
      <c r="AH18" s="7">
        <f t="shared" si="13"/>
        <v>15.8</v>
      </c>
      <c r="AI18" s="7">
        <f t="shared" si="9"/>
        <v>209</v>
      </c>
      <c r="AJ18" s="7">
        <f t="shared" si="10"/>
        <v>41.8</v>
      </c>
      <c r="AK18" s="10">
        <f>'Thuyet trinh'!J19</f>
        <v>0</v>
      </c>
      <c r="AL18" s="10">
        <f t="shared" si="14"/>
        <v>41.8</v>
      </c>
      <c r="AM18" s="7">
        <f>'Kien thuc'!N18</f>
        <v>7</v>
      </c>
      <c r="AN18" s="91">
        <f t="shared" si="0"/>
        <v>82.8</v>
      </c>
      <c r="AQ18" s="49">
        <f>'Chao hoi'!K19+'Tieu pham'!K19+'XL tinh huong'!K19+'Thuyet trinh (Nhap)'!AO19+'Kien thuc'!N18</f>
        <v>82.8</v>
      </c>
      <c r="AR18" s="49" t="str">
        <f t="shared" si="1"/>
        <v>ok</v>
      </c>
      <c r="AS18" s="49">
        <f>'Tong hop diem'!H18</f>
        <v>80.7</v>
      </c>
      <c r="AT18" s="49" t="str">
        <f t="shared" si="11"/>
        <v>error</v>
      </c>
    </row>
    <row r="19" spans="1:46" ht="33" x14ac:dyDescent="0.2">
      <c r="A19" s="1">
        <v>12</v>
      </c>
      <c r="B19" s="2" t="s">
        <v>20</v>
      </c>
      <c r="C19" s="7">
        <f>'Chao hoi'!C20</f>
        <v>9.5</v>
      </c>
      <c r="D19" s="7">
        <f>'Tieu pham'!C20</f>
        <v>9</v>
      </c>
      <c r="E19" s="7">
        <f>'XL tinh huong'!C20</f>
        <v>19.5</v>
      </c>
      <c r="F19" s="7">
        <f>'Thuyet trinh'!C20</f>
        <v>41</v>
      </c>
      <c r="G19" s="7">
        <f>'Chao hoi'!D20</f>
        <v>9.5</v>
      </c>
      <c r="H19" s="7">
        <f>'Tieu pham'!D20</f>
        <v>9</v>
      </c>
      <c r="I19" s="7">
        <f>'XL tinh huong'!D20</f>
        <v>19</v>
      </c>
      <c r="J19" s="7">
        <f>'Thuyet trinh'!D20</f>
        <v>44</v>
      </c>
      <c r="K19" s="7">
        <f>'Chao hoi'!E20</f>
        <v>9.5</v>
      </c>
      <c r="L19" s="7">
        <f>'Tieu pham'!E20</f>
        <v>9</v>
      </c>
      <c r="M19" s="7">
        <f>'XL tinh huong'!E20</f>
        <v>19</v>
      </c>
      <c r="N19" s="7">
        <f>'Thuyet trinh'!E20</f>
        <v>41</v>
      </c>
      <c r="O19" s="7">
        <f>'Chao hoi'!F20</f>
        <v>9.5</v>
      </c>
      <c r="P19" s="7">
        <f>'Tieu pham'!F20</f>
        <v>9.5</v>
      </c>
      <c r="Q19" s="7">
        <f>'XL tinh huong'!F20</f>
        <v>19</v>
      </c>
      <c r="R19" s="7">
        <f>'Thuyet trinh'!F20</f>
        <v>41.5</v>
      </c>
      <c r="S19" s="7">
        <f>'Chao hoi'!G20</f>
        <v>9.5</v>
      </c>
      <c r="T19" s="7">
        <f>'Tieu pham'!G20</f>
        <v>9.5</v>
      </c>
      <c r="U19" s="7">
        <f>'XL tinh huong'!G20</f>
        <v>19</v>
      </c>
      <c r="V19" s="7">
        <f>'Thuyet trinh'!G20</f>
        <v>48</v>
      </c>
      <c r="W19" s="7">
        <f t="shared" si="2"/>
        <v>47.5</v>
      </c>
      <c r="X19" s="7">
        <f t="shared" si="3"/>
        <v>9.5</v>
      </c>
      <c r="Y19" s="7">
        <f>'Chao hoi'!J20</f>
        <v>0</v>
      </c>
      <c r="Z19" s="7">
        <f t="shared" si="4"/>
        <v>9.5</v>
      </c>
      <c r="AA19" s="7">
        <f t="shared" si="5"/>
        <v>46</v>
      </c>
      <c r="AB19" s="7">
        <f t="shared" si="6"/>
        <v>9.1999999999999993</v>
      </c>
      <c r="AC19" s="7">
        <f>'Tieu pham'!J20</f>
        <v>1</v>
      </c>
      <c r="AD19" s="7">
        <f t="shared" si="12"/>
        <v>8.1999999999999993</v>
      </c>
      <c r="AE19" s="7">
        <f t="shared" si="7"/>
        <v>95.5</v>
      </c>
      <c r="AF19" s="7">
        <f t="shared" si="8"/>
        <v>19.100000000000001</v>
      </c>
      <c r="AG19" s="7">
        <f>'XL tinh huong'!J20</f>
        <v>0</v>
      </c>
      <c r="AH19" s="7">
        <f t="shared" si="13"/>
        <v>19.100000000000001</v>
      </c>
      <c r="AI19" s="7">
        <f t="shared" si="9"/>
        <v>215.5</v>
      </c>
      <c r="AJ19" s="7">
        <f t="shared" si="10"/>
        <v>43.1</v>
      </c>
      <c r="AK19" s="10">
        <f>'Thuyet trinh'!J20</f>
        <v>0</v>
      </c>
      <c r="AL19" s="10">
        <f t="shared" si="14"/>
        <v>43.1</v>
      </c>
      <c r="AM19" s="7">
        <f>'Kien thuc'!N19</f>
        <v>5</v>
      </c>
      <c r="AN19" s="91">
        <f t="shared" si="0"/>
        <v>84.9</v>
      </c>
      <c r="AQ19" s="49">
        <f>'Chao hoi'!K20+'Tieu pham'!K20+'XL tinh huong'!K20+'Thuyet trinh (Nhap)'!AO20+'Kien thuc'!N19</f>
        <v>84.9</v>
      </c>
      <c r="AR19" s="49" t="str">
        <f t="shared" si="1"/>
        <v>ok</v>
      </c>
      <c r="AS19" s="49">
        <f>'Tong hop diem'!H19</f>
        <v>79.2</v>
      </c>
      <c r="AT19" s="49" t="str">
        <f t="shared" si="11"/>
        <v>error</v>
      </c>
    </row>
    <row r="20" spans="1:46" ht="33" x14ac:dyDescent="0.2">
      <c r="A20" s="87">
        <v>13</v>
      </c>
      <c r="B20" s="14" t="s">
        <v>22</v>
      </c>
      <c r="C20" s="43">
        <f>'Chao hoi'!C21</f>
        <v>8.5</v>
      </c>
      <c r="D20" s="43">
        <f>'Tieu pham'!C21</f>
        <v>9</v>
      </c>
      <c r="E20" s="43">
        <f>'XL tinh huong'!C21</f>
        <v>16</v>
      </c>
      <c r="F20" s="43">
        <f>'Thuyet trinh'!C21</f>
        <v>41</v>
      </c>
      <c r="G20" s="43">
        <f>'Chao hoi'!D21</f>
        <v>9</v>
      </c>
      <c r="H20" s="43">
        <f>'Tieu pham'!D21</f>
        <v>9</v>
      </c>
      <c r="I20" s="43">
        <f>'XL tinh huong'!D21</f>
        <v>18</v>
      </c>
      <c r="J20" s="43">
        <f>'Thuyet trinh'!D21</f>
        <v>40</v>
      </c>
      <c r="K20" s="43">
        <f>'Chao hoi'!E21</f>
        <v>8.5</v>
      </c>
      <c r="L20" s="43">
        <f>'Tieu pham'!E21</f>
        <v>9</v>
      </c>
      <c r="M20" s="43">
        <f>'XL tinh huong'!E21</f>
        <v>16</v>
      </c>
      <c r="N20" s="43">
        <f>'Thuyet trinh'!E21</f>
        <v>41</v>
      </c>
      <c r="O20" s="43">
        <f>'Chao hoi'!F21</f>
        <v>8.5</v>
      </c>
      <c r="P20" s="43">
        <f>'Tieu pham'!F21</f>
        <v>9.5</v>
      </c>
      <c r="Q20" s="43">
        <f>'XL tinh huong'!F21</f>
        <v>16.5</v>
      </c>
      <c r="R20" s="43">
        <f>'Thuyet trinh'!F21</f>
        <v>42</v>
      </c>
      <c r="S20" s="43">
        <f>'Chao hoi'!G21</f>
        <v>8.5</v>
      </c>
      <c r="T20" s="43">
        <f>'Tieu pham'!G21</f>
        <v>9</v>
      </c>
      <c r="U20" s="43">
        <f>'XL tinh huong'!G21</f>
        <v>16</v>
      </c>
      <c r="V20" s="43">
        <f>'Thuyet trinh'!G21</f>
        <v>41</v>
      </c>
      <c r="W20" s="43">
        <f t="shared" si="2"/>
        <v>43</v>
      </c>
      <c r="X20" s="43">
        <f t="shared" si="3"/>
        <v>8.6</v>
      </c>
      <c r="Y20" s="43">
        <f>'Chao hoi'!J21</f>
        <v>0</v>
      </c>
      <c r="Z20" s="43">
        <f t="shared" si="4"/>
        <v>8.6</v>
      </c>
      <c r="AA20" s="43">
        <f t="shared" si="5"/>
        <v>45.5</v>
      </c>
      <c r="AB20" s="43">
        <f t="shared" si="6"/>
        <v>9.1</v>
      </c>
      <c r="AC20" s="43">
        <f>'Tieu pham'!J21</f>
        <v>1</v>
      </c>
      <c r="AD20" s="43">
        <f t="shared" si="12"/>
        <v>8.1</v>
      </c>
      <c r="AE20" s="43">
        <f t="shared" si="7"/>
        <v>82.5</v>
      </c>
      <c r="AF20" s="43">
        <f t="shared" si="8"/>
        <v>16.5</v>
      </c>
      <c r="AG20" s="43">
        <f>'XL tinh huong'!J21</f>
        <v>0</v>
      </c>
      <c r="AH20" s="43">
        <f t="shared" si="13"/>
        <v>16.5</v>
      </c>
      <c r="AI20" s="43">
        <f t="shared" si="9"/>
        <v>205</v>
      </c>
      <c r="AJ20" s="43">
        <f t="shared" si="10"/>
        <v>41</v>
      </c>
      <c r="AK20" s="86">
        <f>'Thuyet trinh'!J21</f>
        <v>0</v>
      </c>
      <c r="AL20" s="86">
        <f t="shared" si="14"/>
        <v>41</v>
      </c>
      <c r="AM20" s="43">
        <f>'Kien thuc'!N20</f>
        <v>10</v>
      </c>
      <c r="AN20" s="90">
        <f t="shared" si="0"/>
        <v>84.2</v>
      </c>
      <c r="AQ20" s="49">
        <f>'Chao hoi'!K21+'Tieu pham'!K21+'XL tinh huong'!K21+'Thuyet trinh (Nhap)'!AO21+'Kien thuc'!N20</f>
        <v>84.2</v>
      </c>
      <c r="AR20" s="49" t="str">
        <f t="shared" si="1"/>
        <v>ok</v>
      </c>
      <c r="AS20" s="49">
        <f>'Tong hop diem'!H20</f>
        <v>78.400000000000006</v>
      </c>
      <c r="AT20" s="49" t="str">
        <f t="shared" si="11"/>
        <v>error</v>
      </c>
    </row>
    <row r="21" spans="1:46" ht="49.5" x14ac:dyDescent="0.2">
      <c r="A21" s="16">
        <v>14</v>
      </c>
      <c r="B21" s="17" t="s">
        <v>24</v>
      </c>
      <c r="C21" s="42">
        <f>'Chao hoi'!C22</f>
        <v>9</v>
      </c>
      <c r="D21" s="42">
        <f>'Tieu pham'!C22</f>
        <v>8</v>
      </c>
      <c r="E21" s="42">
        <f>'XL tinh huong'!C22</f>
        <v>19</v>
      </c>
      <c r="F21" s="42">
        <f>'Thuyet trinh'!C22</f>
        <v>40</v>
      </c>
      <c r="G21" s="42">
        <f>'Chao hoi'!D22</f>
        <v>9.5</v>
      </c>
      <c r="H21" s="42">
        <f>'Tieu pham'!D22</f>
        <v>8</v>
      </c>
      <c r="I21" s="42">
        <f>'XL tinh huong'!D22</f>
        <v>17</v>
      </c>
      <c r="J21" s="42">
        <f>'Thuyet trinh'!D22</f>
        <v>40</v>
      </c>
      <c r="K21" s="42">
        <f>'Chao hoi'!E22</f>
        <v>8.5</v>
      </c>
      <c r="L21" s="42">
        <f>'Tieu pham'!E22</f>
        <v>8</v>
      </c>
      <c r="M21" s="42">
        <f>'XL tinh huong'!E22</f>
        <v>18.5</v>
      </c>
      <c r="N21" s="42">
        <f>'Thuyet trinh'!E22</f>
        <v>40</v>
      </c>
      <c r="O21" s="42">
        <f>'Chao hoi'!F22</f>
        <v>9</v>
      </c>
      <c r="P21" s="42">
        <f>'Tieu pham'!F22</f>
        <v>8</v>
      </c>
      <c r="Q21" s="42">
        <f>'XL tinh huong'!F22</f>
        <v>18.5</v>
      </c>
      <c r="R21" s="42">
        <f>'Thuyet trinh'!F22</f>
        <v>40</v>
      </c>
      <c r="S21" s="42">
        <f>'Chao hoi'!G22</f>
        <v>8.5</v>
      </c>
      <c r="T21" s="42">
        <f>'Tieu pham'!G22</f>
        <v>8.5</v>
      </c>
      <c r="U21" s="42">
        <f>'XL tinh huong'!G22</f>
        <v>18</v>
      </c>
      <c r="V21" s="42">
        <f>'Thuyet trinh'!G22</f>
        <v>40</v>
      </c>
      <c r="W21" s="42">
        <f t="shared" si="2"/>
        <v>44.5</v>
      </c>
      <c r="X21" s="42">
        <f t="shared" si="3"/>
        <v>8.9</v>
      </c>
      <c r="Y21" s="42">
        <f>'Chao hoi'!J22</f>
        <v>1</v>
      </c>
      <c r="Z21" s="42">
        <f t="shared" si="4"/>
        <v>7.9</v>
      </c>
      <c r="AA21" s="42">
        <f t="shared" si="5"/>
        <v>40.5</v>
      </c>
      <c r="AB21" s="42">
        <f t="shared" si="6"/>
        <v>8.1</v>
      </c>
      <c r="AC21" s="42">
        <f>'Tieu pham'!J22</f>
        <v>1</v>
      </c>
      <c r="AD21" s="42">
        <f t="shared" si="12"/>
        <v>7.1</v>
      </c>
      <c r="AE21" s="42">
        <f t="shared" si="7"/>
        <v>91</v>
      </c>
      <c r="AF21" s="42">
        <f t="shared" si="8"/>
        <v>18.2</v>
      </c>
      <c r="AG21" s="42">
        <f>'XL tinh huong'!J22</f>
        <v>0</v>
      </c>
      <c r="AH21" s="42">
        <f t="shared" si="13"/>
        <v>18.2</v>
      </c>
      <c r="AI21" s="42">
        <f t="shared" si="9"/>
        <v>200</v>
      </c>
      <c r="AJ21" s="42">
        <f t="shared" si="10"/>
        <v>40</v>
      </c>
      <c r="AK21" s="88">
        <f>'Thuyet trinh'!J22</f>
        <v>0</v>
      </c>
      <c r="AL21" s="88">
        <f t="shared" si="14"/>
        <v>40</v>
      </c>
      <c r="AM21" s="42">
        <f>'Kien thuc'!N21</f>
        <v>6</v>
      </c>
      <c r="AN21" s="89">
        <f t="shared" si="0"/>
        <v>79.2</v>
      </c>
      <c r="AQ21" s="49">
        <f>'Chao hoi'!K22+'Tieu pham'!K22+'XL tinh huong'!K22+'Thuyet trinh (Nhap)'!AO22+'Kien thuc'!N21</f>
        <v>79.2</v>
      </c>
      <c r="AR21" s="49" t="str">
        <f t="shared" si="1"/>
        <v>ok</v>
      </c>
      <c r="AS21" s="49">
        <f>'Tong hop diem'!H21</f>
        <v>76.7</v>
      </c>
      <c r="AT21" s="49" t="str">
        <f t="shared" si="11"/>
        <v>error</v>
      </c>
    </row>
  </sheetData>
  <mergeCells count="38">
    <mergeCell ref="AE6:AH6"/>
    <mergeCell ref="AI6:AL6"/>
    <mergeCell ref="AM6:AM7"/>
    <mergeCell ref="AS4:AT7"/>
    <mergeCell ref="AN4:AN7"/>
    <mergeCell ref="AQ4:AR7"/>
    <mergeCell ref="C4:V4"/>
    <mergeCell ref="W4:AM5"/>
    <mergeCell ref="P6:P7"/>
    <mergeCell ref="Q6:Q7"/>
    <mergeCell ref="R6:R7"/>
    <mergeCell ref="S6:S7"/>
    <mergeCell ref="T6:T7"/>
    <mergeCell ref="U6:U7"/>
    <mergeCell ref="W6:Z6"/>
    <mergeCell ref="AA6:AD6"/>
    <mergeCell ref="F6:F7"/>
    <mergeCell ref="O5:R5"/>
    <mergeCell ref="M6:M7"/>
    <mergeCell ref="N6:N7"/>
    <mergeCell ref="O6:O7"/>
    <mergeCell ref="V6:V7"/>
    <mergeCell ref="A2:AN2"/>
    <mergeCell ref="A4:A7"/>
    <mergeCell ref="B4:B7"/>
    <mergeCell ref="C6:C7"/>
    <mergeCell ref="D6:D7"/>
    <mergeCell ref="G6:G7"/>
    <mergeCell ref="H6:H7"/>
    <mergeCell ref="I6:I7"/>
    <mergeCell ref="J6:J7"/>
    <mergeCell ref="K6:K7"/>
    <mergeCell ref="L6:L7"/>
    <mergeCell ref="C5:F5"/>
    <mergeCell ref="G5:J5"/>
    <mergeCell ref="K5:N5"/>
    <mergeCell ref="S5:V5"/>
    <mergeCell ref="E6:E7"/>
  </mergeCells>
  <conditionalFormatting sqref="AR8:AR21">
    <cfRule type="cellIs" dxfId="4" priority="3" stopIfTrue="1" operator="notEqual">
      <formula>"ok"</formula>
    </cfRule>
  </conditionalFormatting>
  <conditionalFormatting sqref="AT8:AT21">
    <cfRule type="cellIs" dxfId="3" priority="1" stopIfTrue="1" operator="notEqual">
      <formula>"ok"</formula>
    </cfRule>
  </conditionalFormatting>
  <pageMargins left="0.28999999999999998" right="0.2" top="0.34" bottom="0.3" header="0.17" footer="0.17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T21"/>
  <sheetViews>
    <sheetView zoomScale="80" zoomScaleNormal="80" workbookViewId="0">
      <pane xSplit="2" topLeftCell="W1" activePane="topRight" state="frozen"/>
      <selection activeCell="A4" sqref="A4"/>
      <selection pane="topRight" activeCell="W19" sqref="W19"/>
    </sheetView>
  </sheetViews>
  <sheetFormatPr defaultRowHeight="12.75" x14ac:dyDescent="0.2"/>
  <cols>
    <col min="1" max="1" width="4.5703125" customWidth="1"/>
    <col min="2" max="2" width="28.7109375" customWidth="1"/>
    <col min="3" max="22" width="6.7109375" style="9" hidden="1" customWidth="1"/>
    <col min="23" max="39" width="8.7109375" style="9" customWidth="1"/>
    <col min="40" max="40" width="7.7109375" style="9" customWidth="1"/>
    <col min="41" max="42" width="9.140625" customWidth="1"/>
    <col min="43" max="46" width="9.140625" hidden="1" customWidth="1"/>
    <col min="47" max="80" width="9.140625" customWidth="1"/>
  </cols>
  <sheetData>
    <row r="2" spans="1:46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</row>
    <row r="3" spans="1:46" ht="19.5" thickBo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6" s="5" customFormat="1" ht="16.5" x14ac:dyDescent="0.25">
      <c r="A4" s="138"/>
      <c r="B4" s="182" t="s">
        <v>11</v>
      </c>
      <c r="C4" s="153" t="s">
        <v>15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82" t="s">
        <v>110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79" t="s">
        <v>51</v>
      </c>
      <c r="AQ4" s="174" t="s">
        <v>109</v>
      </c>
      <c r="AR4" s="174"/>
      <c r="AS4" s="174" t="s">
        <v>52</v>
      </c>
      <c r="AT4" s="174"/>
    </row>
    <row r="5" spans="1:46" s="5" customFormat="1" ht="16.5" x14ac:dyDescent="0.25">
      <c r="A5" s="139"/>
      <c r="B5" s="174"/>
      <c r="C5" s="153" t="s">
        <v>6</v>
      </c>
      <c r="D5" s="154"/>
      <c r="E5" s="154"/>
      <c r="F5" s="155"/>
      <c r="G5" s="153" t="s">
        <v>7</v>
      </c>
      <c r="H5" s="154"/>
      <c r="I5" s="154"/>
      <c r="J5" s="155"/>
      <c r="K5" s="153" t="s">
        <v>8</v>
      </c>
      <c r="L5" s="154"/>
      <c r="M5" s="154"/>
      <c r="N5" s="155"/>
      <c r="O5" s="153" t="s">
        <v>9</v>
      </c>
      <c r="P5" s="154"/>
      <c r="Q5" s="154"/>
      <c r="R5" s="155"/>
      <c r="S5" s="153" t="s">
        <v>10</v>
      </c>
      <c r="T5" s="154"/>
      <c r="U5" s="154"/>
      <c r="V5" s="155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80"/>
      <c r="AQ5" s="174"/>
      <c r="AR5" s="174"/>
      <c r="AS5" s="174"/>
      <c r="AT5" s="174"/>
    </row>
    <row r="6" spans="1:46" s="5" customFormat="1" ht="16.5" x14ac:dyDescent="0.25">
      <c r="A6" s="139"/>
      <c r="B6" s="174"/>
      <c r="C6" s="177" t="s">
        <v>113</v>
      </c>
      <c r="D6" s="177" t="s">
        <v>114</v>
      </c>
      <c r="E6" s="177" t="s">
        <v>115</v>
      </c>
      <c r="F6" s="177" t="s">
        <v>116</v>
      </c>
      <c r="G6" s="177" t="s">
        <v>113</v>
      </c>
      <c r="H6" s="177" t="s">
        <v>114</v>
      </c>
      <c r="I6" s="177" t="s">
        <v>115</v>
      </c>
      <c r="J6" s="177" t="s">
        <v>116</v>
      </c>
      <c r="K6" s="177" t="s">
        <v>113</v>
      </c>
      <c r="L6" s="177" t="s">
        <v>114</v>
      </c>
      <c r="M6" s="177" t="s">
        <v>115</v>
      </c>
      <c r="N6" s="177" t="s">
        <v>116</v>
      </c>
      <c r="O6" s="177" t="s">
        <v>113</v>
      </c>
      <c r="P6" s="177" t="s">
        <v>114</v>
      </c>
      <c r="Q6" s="177" t="s">
        <v>115</v>
      </c>
      <c r="R6" s="177" t="s">
        <v>116</v>
      </c>
      <c r="S6" s="177" t="s">
        <v>113</v>
      </c>
      <c r="T6" s="177" t="s">
        <v>114</v>
      </c>
      <c r="U6" s="177" t="s">
        <v>115</v>
      </c>
      <c r="V6" s="177" t="s">
        <v>116</v>
      </c>
      <c r="W6" s="158" t="s">
        <v>12</v>
      </c>
      <c r="X6" s="159"/>
      <c r="Y6" s="159"/>
      <c r="Z6" s="149"/>
      <c r="AA6" s="158" t="s">
        <v>13</v>
      </c>
      <c r="AB6" s="159"/>
      <c r="AC6" s="159"/>
      <c r="AD6" s="149"/>
      <c r="AE6" s="158" t="s">
        <v>29</v>
      </c>
      <c r="AF6" s="159"/>
      <c r="AG6" s="159"/>
      <c r="AH6" s="149"/>
      <c r="AI6" s="158" t="s">
        <v>14</v>
      </c>
      <c r="AJ6" s="159"/>
      <c r="AK6" s="159"/>
      <c r="AL6" s="149"/>
      <c r="AM6" s="151" t="s">
        <v>111</v>
      </c>
      <c r="AN6" s="180"/>
      <c r="AQ6" s="174"/>
      <c r="AR6" s="174"/>
      <c r="AS6" s="174"/>
      <c r="AT6" s="174"/>
    </row>
    <row r="7" spans="1:46" s="5" customFormat="1" ht="33" x14ac:dyDescent="0.25">
      <c r="A7" s="139"/>
      <c r="B7" s="174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81" t="s">
        <v>0</v>
      </c>
      <c r="X7" s="81" t="s">
        <v>30</v>
      </c>
      <c r="Y7" s="81" t="s">
        <v>32</v>
      </c>
      <c r="Z7" s="81" t="s">
        <v>107</v>
      </c>
      <c r="AA7" s="81" t="s">
        <v>0</v>
      </c>
      <c r="AB7" s="81" t="s">
        <v>30</v>
      </c>
      <c r="AC7" s="81" t="s">
        <v>32</v>
      </c>
      <c r="AD7" s="81" t="s">
        <v>107</v>
      </c>
      <c r="AE7" s="81" t="s">
        <v>0</v>
      </c>
      <c r="AF7" s="81" t="s">
        <v>30</v>
      </c>
      <c r="AG7" s="81" t="s">
        <v>32</v>
      </c>
      <c r="AH7" s="81" t="s">
        <v>107</v>
      </c>
      <c r="AI7" s="81" t="s">
        <v>0</v>
      </c>
      <c r="AJ7" s="81" t="s">
        <v>30</v>
      </c>
      <c r="AK7" s="81" t="s">
        <v>32</v>
      </c>
      <c r="AL7" s="81" t="s">
        <v>107</v>
      </c>
      <c r="AM7" s="152"/>
      <c r="AN7" s="181"/>
      <c r="AQ7" s="174"/>
      <c r="AR7" s="174"/>
      <c r="AS7" s="174"/>
      <c r="AT7" s="174"/>
    </row>
    <row r="8" spans="1:46" ht="33" x14ac:dyDescent="0.2">
      <c r="A8" s="3">
        <v>1</v>
      </c>
      <c r="B8" s="4" t="s">
        <v>59</v>
      </c>
      <c r="C8" s="7">
        <f>'Chao hoi'!C9</f>
        <v>9</v>
      </c>
      <c r="D8" s="7">
        <f>'Tieu pham'!C9</f>
        <v>7.5</v>
      </c>
      <c r="E8" s="7">
        <f>'XL tinh huong'!C9</f>
        <v>15</v>
      </c>
      <c r="F8" s="7">
        <f>'Thuyet trinh'!C9</f>
        <v>42</v>
      </c>
      <c r="G8" s="7">
        <f>'Chao hoi'!D9</f>
        <v>9</v>
      </c>
      <c r="H8" s="7">
        <f>'Tieu pham'!D9</f>
        <v>7</v>
      </c>
      <c r="I8" s="7">
        <f>'XL tinh huong'!D9</f>
        <v>14</v>
      </c>
      <c r="J8" s="7">
        <f>'Thuyet trinh'!D9</f>
        <v>40</v>
      </c>
      <c r="K8" s="7">
        <f>'Chao hoi'!E9</f>
        <v>9</v>
      </c>
      <c r="L8" s="7">
        <f>'Tieu pham'!E9</f>
        <v>7.5</v>
      </c>
      <c r="M8" s="7">
        <f>'XL tinh huong'!E9</f>
        <v>14</v>
      </c>
      <c r="N8" s="7">
        <f>'Thuyet trinh'!E9</f>
        <v>41</v>
      </c>
      <c r="O8" s="7">
        <f>'Chao hoi'!F9</f>
        <v>9</v>
      </c>
      <c r="P8" s="7">
        <f>'Tieu pham'!F9</f>
        <v>8</v>
      </c>
      <c r="Q8" s="7">
        <f>'XL tinh huong'!F9</f>
        <v>14</v>
      </c>
      <c r="R8" s="7">
        <f>'Thuyet trinh'!F9</f>
        <v>41.5</v>
      </c>
      <c r="S8" s="7">
        <f>'Chao hoi'!G9</f>
        <v>8.5</v>
      </c>
      <c r="T8" s="7">
        <f>'Tieu pham'!G9</f>
        <v>8</v>
      </c>
      <c r="U8" s="7">
        <f>'XL tinh huong'!G9</f>
        <v>15</v>
      </c>
      <c r="V8" s="7">
        <f>'Thuyet trinh'!G9</f>
        <v>43</v>
      </c>
      <c r="W8" s="7">
        <f t="shared" ref="W8:W21" si="0">C8+G8+K8+O8+S8</f>
        <v>44.5</v>
      </c>
      <c r="X8" s="7">
        <f>W8/5</f>
        <v>8.9</v>
      </c>
      <c r="Y8" s="7">
        <f>'Chao hoi'!J9</f>
        <v>0</v>
      </c>
      <c r="Z8" s="7">
        <f>X8-Y8</f>
        <v>8.9</v>
      </c>
      <c r="AA8" s="7">
        <f t="shared" ref="AA8:AA21" si="1">D8+H8+L8+P8+T8</f>
        <v>38</v>
      </c>
      <c r="AB8" s="7">
        <f>AA8/5</f>
        <v>7.6</v>
      </c>
      <c r="AC8" s="7">
        <f>'Tieu pham'!J9</f>
        <v>0</v>
      </c>
      <c r="AD8" s="7">
        <f>AB8-AC8</f>
        <v>7.6</v>
      </c>
      <c r="AE8" s="7">
        <f t="shared" ref="AE8:AE21" si="2">E8+I8+M8+Q8+U8</f>
        <v>72</v>
      </c>
      <c r="AF8" s="7">
        <f>AE8/5</f>
        <v>14.4</v>
      </c>
      <c r="AG8" s="7">
        <f>'XL tinh huong'!J9</f>
        <v>0</v>
      </c>
      <c r="AH8" s="7">
        <f>AF8-AG8</f>
        <v>14.4</v>
      </c>
      <c r="AI8" s="7">
        <f t="shared" ref="AI8:AI21" si="3">F8+J8+N8+R8+V8</f>
        <v>207.5</v>
      </c>
      <c r="AJ8" s="7">
        <f>AI8/5</f>
        <v>41.5</v>
      </c>
      <c r="AK8" s="10">
        <f>'Thuyet trinh'!J9</f>
        <v>0</v>
      </c>
      <c r="AL8" s="10">
        <f>AJ8-AK8</f>
        <v>41.5</v>
      </c>
      <c r="AM8" s="7">
        <f>'Kien thuc'!N8</f>
        <v>6</v>
      </c>
      <c r="AN8" s="11">
        <f t="shared" ref="AN8:AN21" si="4">Z8+AD8+AH8+AL8+AM8</f>
        <v>78.400000000000006</v>
      </c>
      <c r="AQ8" s="49">
        <f>'Chao hoi'!K9+'Tieu pham'!K9+'XL tinh huong'!K9+'Thuyet trinh (Nhap)'!AO9+'Kien thuc'!N8</f>
        <v>78.400000000000006</v>
      </c>
      <c r="AR8" s="49" t="str">
        <f t="shared" ref="AR8:AR21" si="5">IF(AN8=AQ8, "ok", "error")</f>
        <v>ok</v>
      </c>
      <c r="AS8" s="49">
        <f>'Tong hop diem'!H8</f>
        <v>92.5</v>
      </c>
      <c r="AT8" s="49" t="str">
        <f>IF(AN8=AS8, "ok", "error")</f>
        <v>error</v>
      </c>
    </row>
    <row r="9" spans="1:46" ht="33" x14ac:dyDescent="0.2">
      <c r="A9" s="1">
        <v>2</v>
      </c>
      <c r="B9" s="2" t="s">
        <v>60</v>
      </c>
      <c r="C9" s="7">
        <f>'Chao hoi'!C10</f>
        <v>8.5</v>
      </c>
      <c r="D9" s="7">
        <f>'Tieu pham'!C10</f>
        <v>9</v>
      </c>
      <c r="E9" s="7">
        <f>'XL tinh huong'!C10</f>
        <v>16</v>
      </c>
      <c r="F9" s="7">
        <f>'Thuyet trinh'!C10</f>
        <v>41</v>
      </c>
      <c r="G9" s="7">
        <f>'Chao hoi'!D10</f>
        <v>8.5</v>
      </c>
      <c r="H9" s="7">
        <f>'Tieu pham'!D10</f>
        <v>9.5</v>
      </c>
      <c r="I9" s="7">
        <f>'XL tinh huong'!D10</f>
        <v>18</v>
      </c>
      <c r="J9" s="7">
        <f>'Thuyet trinh'!D10</f>
        <v>40</v>
      </c>
      <c r="K9" s="7">
        <f>'Chao hoi'!E10</f>
        <v>8</v>
      </c>
      <c r="L9" s="7">
        <f>'Tieu pham'!E10</f>
        <v>9</v>
      </c>
      <c r="M9" s="7">
        <f>'XL tinh huong'!E10</f>
        <v>16</v>
      </c>
      <c r="N9" s="7">
        <f>'Thuyet trinh'!E10</f>
        <v>41</v>
      </c>
      <c r="O9" s="7">
        <f>'Chao hoi'!F10</f>
        <v>8</v>
      </c>
      <c r="P9" s="7">
        <f>'Tieu pham'!F10</f>
        <v>9</v>
      </c>
      <c r="Q9" s="7">
        <f>'XL tinh huong'!F10</f>
        <v>16</v>
      </c>
      <c r="R9" s="7">
        <f>'Thuyet trinh'!F10</f>
        <v>41</v>
      </c>
      <c r="S9" s="7">
        <f>'Chao hoi'!G10</f>
        <v>8.5</v>
      </c>
      <c r="T9" s="7">
        <f>'Tieu pham'!G10</f>
        <v>9.5</v>
      </c>
      <c r="U9" s="7">
        <f>'XL tinh huong'!G10</f>
        <v>17</v>
      </c>
      <c r="V9" s="7">
        <f>'Thuyet trinh'!G10</f>
        <v>40</v>
      </c>
      <c r="W9" s="7">
        <f t="shared" si="0"/>
        <v>41.5</v>
      </c>
      <c r="X9" s="7">
        <f t="shared" ref="X9:X21" si="6">W9/5</f>
        <v>8.3000000000000007</v>
      </c>
      <c r="Y9" s="7">
        <f>'Chao hoi'!J10</f>
        <v>0</v>
      </c>
      <c r="Z9" s="7">
        <f t="shared" ref="Z9:Z21" si="7">X9-Y9</f>
        <v>8.3000000000000007</v>
      </c>
      <c r="AA9" s="7">
        <f t="shared" si="1"/>
        <v>46</v>
      </c>
      <c r="AB9" s="7">
        <f t="shared" ref="AB9:AB21" si="8">AA9/5</f>
        <v>9.1999999999999993</v>
      </c>
      <c r="AC9" s="7">
        <f>'Tieu pham'!J10</f>
        <v>1</v>
      </c>
      <c r="AD9" s="7">
        <f>AB9-AC9</f>
        <v>8.1999999999999993</v>
      </c>
      <c r="AE9" s="7">
        <f t="shared" si="2"/>
        <v>83</v>
      </c>
      <c r="AF9" s="7">
        <f t="shared" ref="AF9:AF21" si="9">AE9/5</f>
        <v>16.600000000000001</v>
      </c>
      <c r="AG9" s="7">
        <f>'XL tinh huong'!J10</f>
        <v>0</v>
      </c>
      <c r="AH9" s="7">
        <f>AF9-AG9</f>
        <v>16.600000000000001</v>
      </c>
      <c r="AI9" s="7">
        <f t="shared" si="3"/>
        <v>203</v>
      </c>
      <c r="AJ9" s="7">
        <f t="shared" ref="AJ9:AJ21" si="10">AI9/5</f>
        <v>40.6</v>
      </c>
      <c r="AK9" s="10">
        <f>'Thuyet trinh'!J10</f>
        <v>1</v>
      </c>
      <c r="AL9" s="10">
        <f>AJ9-AK9</f>
        <v>39.6</v>
      </c>
      <c r="AM9" s="7">
        <f>'Kien thuc'!N9</f>
        <v>8</v>
      </c>
      <c r="AN9" s="91">
        <f t="shared" si="4"/>
        <v>80.7</v>
      </c>
      <c r="AQ9" s="49">
        <f>'Chao hoi'!K10+'Tieu pham'!K10+'XL tinh huong'!K10+'Thuyet trinh (Nhap)'!AO10+'Kien thuc'!N9</f>
        <v>80.7</v>
      </c>
      <c r="AR9" s="49" t="str">
        <f t="shared" si="5"/>
        <v>ok</v>
      </c>
      <c r="AS9" s="49">
        <f>'Tong hop diem'!H9</f>
        <v>89.7</v>
      </c>
      <c r="AT9" s="49" t="str">
        <f t="shared" ref="AT9:AT21" si="11">IF(AN9=AS9, "ok", "error")</f>
        <v>error</v>
      </c>
    </row>
    <row r="10" spans="1:46" ht="16.5" x14ac:dyDescent="0.2">
      <c r="A10" s="1">
        <v>3</v>
      </c>
      <c r="B10" s="2" t="s">
        <v>21</v>
      </c>
      <c r="C10" s="7">
        <f>'Chao hoi'!C11</f>
        <v>9.5</v>
      </c>
      <c r="D10" s="7">
        <f>'Tieu pham'!C11</f>
        <v>9.5</v>
      </c>
      <c r="E10" s="7">
        <f>'XL tinh huong'!C11</f>
        <v>19.5</v>
      </c>
      <c r="F10" s="7">
        <f>'Thuyet trinh'!C11</f>
        <v>48</v>
      </c>
      <c r="G10" s="7">
        <f>'Chao hoi'!D11</f>
        <v>9.5</v>
      </c>
      <c r="H10" s="7">
        <f>'Tieu pham'!D11</f>
        <v>9</v>
      </c>
      <c r="I10" s="7">
        <f>'XL tinh huong'!D11</f>
        <v>20</v>
      </c>
      <c r="J10" s="7">
        <f>'Thuyet trinh'!D11</f>
        <v>42</v>
      </c>
      <c r="K10" s="7">
        <f>'Chao hoi'!E11</f>
        <v>9.5</v>
      </c>
      <c r="L10" s="7">
        <f>'Tieu pham'!E11</f>
        <v>9.5</v>
      </c>
      <c r="M10" s="7">
        <f>'XL tinh huong'!E11</f>
        <v>19.5</v>
      </c>
      <c r="N10" s="7">
        <f>'Thuyet trinh'!E11</f>
        <v>47</v>
      </c>
      <c r="O10" s="7">
        <f>'Chao hoi'!F11</f>
        <v>9.5</v>
      </c>
      <c r="P10" s="7">
        <f>'Tieu pham'!F11</f>
        <v>9.5</v>
      </c>
      <c r="Q10" s="7">
        <f>'XL tinh huong'!F11</f>
        <v>19</v>
      </c>
      <c r="R10" s="7">
        <f>'Thuyet trinh'!F11</f>
        <v>46</v>
      </c>
      <c r="S10" s="7">
        <f>'Chao hoi'!G11</f>
        <v>9.5</v>
      </c>
      <c r="T10" s="7">
        <f>'Tieu pham'!G11</f>
        <v>9.5</v>
      </c>
      <c r="U10" s="7">
        <f>'XL tinh huong'!G11</f>
        <v>19</v>
      </c>
      <c r="V10" s="7">
        <f>'Thuyet trinh'!G11</f>
        <v>48</v>
      </c>
      <c r="W10" s="7">
        <f t="shared" si="0"/>
        <v>47.5</v>
      </c>
      <c r="X10" s="7">
        <f t="shared" si="6"/>
        <v>9.5</v>
      </c>
      <c r="Y10" s="7">
        <f>'Chao hoi'!J11</f>
        <v>0</v>
      </c>
      <c r="Z10" s="7">
        <f t="shared" si="7"/>
        <v>9.5</v>
      </c>
      <c r="AA10" s="7">
        <f t="shared" si="1"/>
        <v>47</v>
      </c>
      <c r="AB10" s="7">
        <f t="shared" si="8"/>
        <v>9.4</v>
      </c>
      <c r="AC10" s="7">
        <f>'Tieu pham'!J11</f>
        <v>0</v>
      </c>
      <c r="AD10" s="7">
        <f t="shared" ref="AD10:AD21" si="12">AB10-AC10</f>
        <v>9.4</v>
      </c>
      <c r="AE10" s="7">
        <f t="shared" si="2"/>
        <v>97</v>
      </c>
      <c r="AF10" s="7">
        <f t="shared" si="9"/>
        <v>19.399999999999999</v>
      </c>
      <c r="AG10" s="7">
        <f>'XL tinh huong'!J11</f>
        <v>0</v>
      </c>
      <c r="AH10" s="7">
        <f t="shared" ref="AH10:AH21" si="13">AF10-AG10</f>
        <v>19.399999999999999</v>
      </c>
      <c r="AI10" s="7">
        <f t="shared" si="3"/>
        <v>231</v>
      </c>
      <c r="AJ10" s="7">
        <f t="shared" si="10"/>
        <v>46.2</v>
      </c>
      <c r="AK10" s="10">
        <f>'Thuyet trinh'!J11</f>
        <v>1</v>
      </c>
      <c r="AL10" s="10">
        <f t="shared" ref="AL10:AL21" si="14">AJ10-AK10</f>
        <v>45.2</v>
      </c>
      <c r="AM10" s="7">
        <f>'Kien thuc'!N10</f>
        <v>9</v>
      </c>
      <c r="AN10" s="91">
        <f t="shared" si="4"/>
        <v>92.5</v>
      </c>
      <c r="AQ10" s="49">
        <f>'Chao hoi'!K11+'Tieu pham'!K11+'XL tinh huong'!K11+'Thuyet trinh (Nhap)'!AO11+'Kien thuc'!N10</f>
        <v>92.5</v>
      </c>
      <c r="AR10" s="49" t="str">
        <f t="shared" si="5"/>
        <v>ok</v>
      </c>
      <c r="AS10" s="49">
        <f>'Tong hop diem'!H10</f>
        <v>86.3</v>
      </c>
      <c r="AT10" s="49" t="str">
        <f t="shared" si="11"/>
        <v>error</v>
      </c>
    </row>
    <row r="11" spans="1:46" ht="33" x14ac:dyDescent="0.2">
      <c r="A11" s="3">
        <v>4</v>
      </c>
      <c r="B11" s="2" t="s">
        <v>23</v>
      </c>
      <c r="C11" s="7">
        <f>'Chao hoi'!C12</f>
        <v>9</v>
      </c>
      <c r="D11" s="7">
        <f>'Tieu pham'!C12</f>
        <v>8.5</v>
      </c>
      <c r="E11" s="7">
        <f>'XL tinh huong'!C12</f>
        <v>19.5</v>
      </c>
      <c r="F11" s="7">
        <f>'Thuyet trinh'!C12</f>
        <v>41</v>
      </c>
      <c r="G11" s="7">
        <f>'Chao hoi'!D12</f>
        <v>9</v>
      </c>
      <c r="H11" s="7">
        <f>'Tieu pham'!D12</f>
        <v>9</v>
      </c>
      <c r="I11" s="7">
        <f>'XL tinh huong'!D12</f>
        <v>20</v>
      </c>
      <c r="J11" s="7">
        <f>'Thuyet trinh'!D12</f>
        <v>44</v>
      </c>
      <c r="K11" s="7">
        <f>'Chao hoi'!E12</f>
        <v>9</v>
      </c>
      <c r="L11" s="7">
        <f>'Tieu pham'!E12</f>
        <v>9</v>
      </c>
      <c r="M11" s="7">
        <f>'XL tinh huong'!E12</f>
        <v>19</v>
      </c>
      <c r="N11" s="7">
        <f>'Thuyet trinh'!E12</f>
        <v>40</v>
      </c>
      <c r="O11" s="7">
        <f>'Chao hoi'!F12</f>
        <v>9</v>
      </c>
      <c r="P11" s="7">
        <f>'Tieu pham'!F12</f>
        <v>8.5</v>
      </c>
      <c r="Q11" s="7">
        <f>'XL tinh huong'!F12</f>
        <v>19</v>
      </c>
      <c r="R11" s="7">
        <f>'Thuyet trinh'!F12</f>
        <v>41</v>
      </c>
      <c r="S11" s="7">
        <f>'Chao hoi'!G12</f>
        <v>9</v>
      </c>
      <c r="T11" s="7">
        <f>'Tieu pham'!G12</f>
        <v>9</v>
      </c>
      <c r="U11" s="7">
        <f>'XL tinh huong'!G12</f>
        <v>19</v>
      </c>
      <c r="V11" s="7">
        <f>'Thuyet trinh'!G12</f>
        <v>40</v>
      </c>
      <c r="W11" s="7">
        <f t="shared" si="0"/>
        <v>45</v>
      </c>
      <c r="X11" s="7">
        <f t="shared" si="6"/>
        <v>9</v>
      </c>
      <c r="Y11" s="7">
        <f>'Chao hoi'!J12</f>
        <v>0</v>
      </c>
      <c r="Z11" s="7">
        <f t="shared" si="7"/>
        <v>9</v>
      </c>
      <c r="AA11" s="7">
        <f t="shared" si="1"/>
        <v>44</v>
      </c>
      <c r="AB11" s="7">
        <f t="shared" si="8"/>
        <v>8.8000000000000007</v>
      </c>
      <c r="AC11" s="7">
        <f>'Tieu pham'!J12</f>
        <v>0</v>
      </c>
      <c r="AD11" s="7">
        <f t="shared" si="12"/>
        <v>8.8000000000000007</v>
      </c>
      <c r="AE11" s="7">
        <f t="shared" si="2"/>
        <v>96.5</v>
      </c>
      <c r="AF11" s="7">
        <f t="shared" si="9"/>
        <v>19.3</v>
      </c>
      <c r="AG11" s="7">
        <f>'XL tinh huong'!J12</f>
        <v>0</v>
      </c>
      <c r="AH11" s="7">
        <f t="shared" si="13"/>
        <v>19.3</v>
      </c>
      <c r="AI11" s="7">
        <f t="shared" si="3"/>
        <v>206</v>
      </c>
      <c r="AJ11" s="7">
        <f t="shared" si="10"/>
        <v>41.2</v>
      </c>
      <c r="AK11" s="10">
        <f>'Thuyet trinh'!J12</f>
        <v>2</v>
      </c>
      <c r="AL11" s="10">
        <f t="shared" si="14"/>
        <v>39.200000000000003</v>
      </c>
      <c r="AM11" s="7">
        <f>'Kien thuc'!N11</f>
        <v>6</v>
      </c>
      <c r="AN11" s="91">
        <f t="shared" si="4"/>
        <v>82.300000000000011</v>
      </c>
      <c r="AQ11" s="49">
        <f>'Chao hoi'!K12+'Tieu pham'!K12+'XL tinh huong'!K12+'Thuyet trinh (Nhap)'!AO12+'Kien thuc'!N11</f>
        <v>82.300000000000011</v>
      </c>
      <c r="AR11" s="49" t="str">
        <f t="shared" si="5"/>
        <v>ok</v>
      </c>
      <c r="AS11" s="49">
        <f>'Tong hop diem'!H11</f>
        <v>84.9</v>
      </c>
      <c r="AT11" s="49" t="str">
        <f t="shared" si="11"/>
        <v>error</v>
      </c>
    </row>
    <row r="12" spans="1:46" ht="33" x14ac:dyDescent="0.2">
      <c r="A12" s="1">
        <v>5</v>
      </c>
      <c r="B12" s="2" t="s">
        <v>19</v>
      </c>
      <c r="C12" s="7">
        <f>'Chao hoi'!C13</f>
        <v>9</v>
      </c>
      <c r="D12" s="7">
        <f>'Tieu pham'!C13</f>
        <v>9.5</v>
      </c>
      <c r="E12" s="7">
        <f>'XL tinh huong'!C13</f>
        <v>16</v>
      </c>
      <c r="F12" s="7">
        <f>'Thuyet trinh'!C13</f>
        <v>48</v>
      </c>
      <c r="G12" s="7">
        <f>'Chao hoi'!D13</f>
        <v>10</v>
      </c>
      <c r="H12" s="7">
        <f>'Tieu pham'!D13</f>
        <v>9.5</v>
      </c>
      <c r="I12" s="7">
        <f>'XL tinh huong'!D13</f>
        <v>17</v>
      </c>
      <c r="J12" s="7">
        <f>'Thuyet trinh'!D13</f>
        <v>45</v>
      </c>
      <c r="K12" s="7">
        <f>'Chao hoi'!E13</f>
        <v>9</v>
      </c>
      <c r="L12" s="7">
        <f>'Tieu pham'!E13</f>
        <v>9.5</v>
      </c>
      <c r="M12" s="7">
        <f>'XL tinh huong'!E13</f>
        <v>17</v>
      </c>
      <c r="N12" s="7">
        <f>'Thuyet trinh'!E13</f>
        <v>48.5</v>
      </c>
      <c r="O12" s="7">
        <f>'Chao hoi'!F13</f>
        <v>9</v>
      </c>
      <c r="P12" s="7">
        <f>'Tieu pham'!F13</f>
        <v>9.5</v>
      </c>
      <c r="Q12" s="7">
        <f>'XL tinh huong'!F13</f>
        <v>16</v>
      </c>
      <c r="R12" s="7">
        <f>'Thuyet trinh'!F13</f>
        <v>49</v>
      </c>
      <c r="S12" s="7">
        <f>'Chao hoi'!G13</f>
        <v>9.5</v>
      </c>
      <c r="T12" s="7">
        <f>'Tieu pham'!G13</f>
        <v>9.5</v>
      </c>
      <c r="U12" s="7">
        <f>'XL tinh huong'!G13</f>
        <v>17</v>
      </c>
      <c r="V12" s="7">
        <f>'Thuyet trinh'!G13</f>
        <v>46</v>
      </c>
      <c r="W12" s="7">
        <f t="shared" si="0"/>
        <v>46.5</v>
      </c>
      <c r="X12" s="7">
        <f t="shared" si="6"/>
        <v>9.3000000000000007</v>
      </c>
      <c r="Y12" s="7">
        <f>'Chao hoi'!J13</f>
        <v>0</v>
      </c>
      <c r="Z12" s="7">
        <f t="shared" si="7"/>
        <v>9.3000000000000007</v>
      </c>
      <c r="AA12" s="7">
        <f t="shared" si="1"/>
        <v>47.5</v>
      </c>
      <c r="AB12" s="7">
        <f t="shared" si="8"/>
        <v>9.5</v>
      </c>
      <c r="AC12" s="7">
        <f>'Tieu pham'!J13</f>
        <v>0</v>
      </c>
      <c r="AD12" s="7">
        <f t="shared" si="12"/>
        <v>9.5</v>
      </c>
      <c r="AE12" s="7">
        <f t="shared" si="2"/>
        <v>83</v>
      </c>
      <c r="AF12" s="7">
        <f t="shared" si="9"/>
        <v>16.600000000000001</v>
      </c>
      <c r="AG12" s="7">
        <f>'XL tinh huong'!J13</f>
        <v>1</v>
      </c>
      <c r="AH12" s="7">
        <f t="shared" si="13"/>
        <v>15.600000000000001</v>
      </c>
      <c r="AI12" s="7">
        <f t="shared" si="3"/>
        <v>236.5</v>
      </c>
      <c r="AJ12" s="7">
        <f t="shared" si="10"/>
        <v>47.3</v>
      </c>
      <c r="AK12" s="10">
        <f>'Thuyet trinh'!J13</f>
        <v>0</v>
      </c>
      <c r="AL12" s="10">
        <f t="shared" si="14"/>
        <v>47.3</v>
      </c>
      <c r="AM12" s="7">
        <f>'Kien thuc'!N12</f>
        <v>8</v>
      </c>
      <c r="AN12" s="91">
        <f t="shared" si="4"/>
        <v>89.7</v>
      </c>
      <c r="AQ12" s="49">
        <f>'Chao hoi'!K13+'Tieu pham'!K13+'XL tinh huong'!K13+'Thuyet trinh (Nhap)'!AO13+'Kien thuc'!N12</f>
        <v>89.7</v>
      </c>
      <c r="AR12" s="49" t="str">
        <f t="shared" si="5"/>
        <v>ok</v>
      </c>
      <c r="AS12" s="49">
        <f>'Tong hop diem'!H12</f>
        <v>84.2</v>
      </c>
      <c r="AT12" s="49" t="str">
        <f t="shared" si="11"/>
        <v>error</v>
      </c>
    </row>
    <row r="13" spans="1:46" ht="33" x14ac:dyDescent="0.2">
      <c r="A13" s="1">
        <v>6</v>
      </c>
      <c r="B13" s="2" t="s">
        <v>28</v>
      </c>
      <c r="C13" s="7">
        <f>'Chao hoi'!C14</f>
        <v>9</v>
      </c>
      <c r="D13" s="7">
        <f>'Tieu pham'!C14</f>
        <v>9</v>
      </c>
      <c r="E13" s="7">
        <f>'XL tinh huong'!C14</f>
        <v>15</v>
      </c>
      <c r="F13" s="7">
        <f>'Thuyet trinh'!C14</f>
        <v>42</v>
      </c>
      <c r="G13" s="7">
        <f>'Chao hoi'!D14</f>
        <v>9</v>
      </c>
      <c r="H13" s="7">
        <f>'Tieu pham'!D14</f>
        <v>9</v>
      </c>
      <c r="I13" s="7">
        <f>'XL tinh huong'!D14</f>
        <v>14</v>
      </c>
      <c r="J13" s="7">
        <f>'Thuyet trinh'!D14</f>
        <v>44</v>
      </c>
      <c r="K13" s="7">
        <f>'Chao hoi'!E14</f>
        <v>9</v>
      </c>
      <c r="L13" s="7">
        <f>'Tieu pham'!E14</f>
        <v>9.5</v>
      </c>
      <c r="M13" s="7">
        <f>'XL tinh huong'!E14</f>
        <v>14</v>
      </c>
      <c r="N13" s="7">
        <f>'Thuyet trinh'!E14</f>
        <v>43</v>
      </c>
      <c r="O13" s="7">
        <f>'Chao hoi'!F14</f>
        <v>9</v>
      </c>
      <c r="P13" s="7">
        <f>'Tieu pham'!F14</f>
        <v>9.5</v>
      </c>
      <c r="Q13" s="7">
        <f>'XL tinh huong'!F14</f>
        <v>14</v>
      </c>
      <c r="R13" s="7">
        <f>'Thuyet trinh'!F14</f>
        <v>43</v>
      </c>
      <c r="S13" s="7">
        <f>'Chao hoi'!G14</f>
        <v>9.5</v>
      </c>
      <c r="T13" s="7">
        <f>'Tieu pham'!G14</f>
        <v>9</v>
      </c>
      <c r="U13" s="7">
        <f>'XL tinh huong'!G14</f>
        <v>15</v>
      </c>
      <c r="V13" s="7">
        <f>'Thuyet trinh'!G14</f>
        <v>45</v>
      </c>
      <c r="W13" s="7">
        <f t="shared" si="0"/>
        <v>45.5</v>
      </c>
      <c r="X13" s="7">
        <f t="shared" si="6"/>
        <v>9.1</v>
      </c>
      <c r="Y13" s="7">
        <f>'Chao hoi'!J14</f>
        <v>0</v>
      </c>
      <c r="Z13" s="7">
        <f t="shared" si="7"/>
        <v>9.1</v>
      </c>
      <c r="AA13" s="7">
        <f t="shared" si="1"/>
        <v>46</v>
      </c>
      <c r="AB13" s="7">
        <f t="shared" si="8"/>
        <v>9.1999999999999993</v>
      </c>
      <c r="AC13" s="7">
        <f>'Tieu pham'!J14</f>
        <v>0</v>
      </c>
      <c r="AD13" s="7">
        <f t="shared" si="12"/>
        <v>9.1999999999999993</v>
      </c>
      <c r="AE13" s="7">
        <f t="shared" si="2"/>
        <v>72</v>
      </c>
      <c r="AF13" s="7">
        <f t="shared" si="9"/>
        <v>14.4</v>
      </c>
      <c r="AG13" s="7">
        <f>'XL tinh huong'!J14</f>
        <v>0</v>
      </c>
      <c r="AH13" s="7">
        <f t="shared" si="13"/>
        <v>14.4</v>
      </c>
      <c r="AI13" s="7">
        <f t="shared" si="3"/>
        <v>217</v>
      </c>
      <c r="AJ13" s="7">
        <f t="shared" si="10"/>
        <v>43.4</v>
      </c>
      <c r="AK13" s="10">
        <f>'Thuyet trinh'!J14</f>
        <v>0</v>
      </c>
      <c r="AL13" s="10">
        <f t="shared" si="14"/>
        <v>43.4</v>
      </c>
      <c r="AM13" s="7">
        <f>'Kien thuc'!N13</f>
        <v>7</v>
      </c>
      <c r="AN13" s="91">
        <f t="shared" si="4"/>
        <v>83.1</v>
      </c>
      <c r="AQ13" s="49">
        <f>'Chao hoi'!K14+'Tieu pham'!K14+'XL tinh huong'!K14+'Thuyet trinh (Nhap)'!AO14+'Kien thuc'!N13</f>
        <v>83.1</v>
      </c>
      <c r="AR13" s="49" t="str">
        <f t="shared" si="5"/>
        <v>ok</v>
      </c>
      <c r="AS13" s="49">
        <f>'Tong hop diem'!H13</f>
        <v>83.800000000000011</v>
      </c>
      <c r="AT13" s="49" t="str">
        <f t="shared" si="11"/>
        <v>error</v>
      </c>
    </row>
    <row r="14" spans="1:46" ht="16.5" x14ac:dyDescent="0.2">
      <c r="A14" s="3">
        <v>7</v>
      </c>
      <c r="B14" s="2" t="s">
        <v>18</v>
      </c>
      <c r="C14" s="7">
        <f>'Chao hoi'!C15</f>
        <v>9</v>
      </c>
      <c r="D14" s="7">
        <f>'Tieu pham'!C15</f>
        <v>8.5</v>
      </c>
      <c r="E14" s="7">
        <f>'XL tinh huong'!C15</f>
        <v>17</v>
      </c>
      <c r="F14" s="7">
        <f>'Thuyet trinh'!C15</f>
        <v>42</v>
      </c>
      <c r="G14" s="7">
        <f>'Chao hoi'!D15</f>
        <v>9</v>
      </c>
      <c r="H14" s="7">
        <f>'Tieu pham'!D15</f>
        <v>8.5</v>
      </c>
      <c r="I14" s="7">
        <f>'XL tinh huong'!D15</f>
        <v>17</v>
      </c>
      <c r="J14" s="7">
        <f>'Thuyet trinh'!D15</f>
        <v>44</v>
      </c>
      <c r="K14" s="7">
        <f>'Chao hoi'!E15</f>
        <v>9</v>
      </c>
      <c r="L14" s="7">
        <f>'Tieu pham'!E15</f>
        <v>8.5</v>
      </c>
      <c r="M14" s="7">
        <f>'XL tinh huong'!E15</f>
        <v>17</v>
      </c>
      <c r="N14" s="7">
        <f>'Thuyet trinh'!E15</f>
        <v>42</v>
      </c>
      <c r="O14" s="7">
        <f>'Chao hoi'!F15</f>
        <v>9.5</v>
      </c>
      <c r="P14" s="7">
        <f>'Tieu pham'!F15</f>
        <v>8</v>
      </c>
      <c r="Q14" s="7">
        <f>'XL tinh huong'!F15</f>
        <v>17</v>
      </c>
      <c r="R14" s="7">
        <f>'Thuyet trinh'!F15</f>
        <v>43</v>
      </c>
      <c r="S14" s="7">
        <f>'Chao hoi'!G15</f>
        <v>9</v>
      </c>
      <c r="T14" s="7">
        <f>'Tieu pham'!G15</f>
        <v>9</v>
      </c>
      <c r="U14" s="7">
        <f>'XL tinh huong'!G15</f>
        <v>17</v>
      </c>
      <c r="V14" s="7">
        <f>'Thuyet trinh'!G15</f>
        <v>45</v>
      </c>
      <c r="W14" s="7">
        <f t="shared" si="0"/>
        <v>45.5</v>
      </c>
      <c r="X14" s="7">
        <f t="shared" si="6"/>
        <v>9.1</v>
      </c>
      <c r="Y14" s="7">
        <f>'Chao hoi'!J15</f>
        <v>0</v>
      </c>
      <c r="Z14" s="7">
        <f t="shared" si="7"/>
        <v>9.1</v>
      </c>
      <c r="AA14" s="7">
        <f t="shared" si="1"/>
        <v>42.5</v>
      </c>
      <c r="AB14" s="7">
        <f t="shared" si="8"/>
        <v>8.5</v>
      </c>
      <c r="AC14" s="7">
        <f>'Tieu pham'!J15</f>
        <v>0</v>
      </c>
      <c r="AD14" s="7">
        <f t="shared" si="12"/>
        <v>8.5</v>
      </c>
      <c r="AE14" s="7">
        <f t="shared" si="2"/>
        <v>85</v>
      </c>
      <c r="AF14" s="7">
        <f t="shared" si="9"/>
        <v>17</v>
      </c>
      <c r="AG14" s="7">
        <f>'XL tinh huong'!J15</f>
        <v>0</v>
      </c>
      <c r="AH14" s="7">
        <f t="shared" si="13"/>
        <v>17</v>
      </c>
      <c r="AI14" s="7">
        <f t="shared" si="3"/>
        <v>216</v>
      </c>
      <c r="AJ14" s="7">
        <f t="shared" si="10"/>
        <v>43.2</v>
      </c>
      <c r="AK14" s="10">
        <f>'Thuyet trinh'!J15</f>
        <v>1</v>
      </c>
      <c r="AL14" s="10">
        <f t="shared" si="14"/>
        <v>42.2</v>
      </c>
      <c r="AM14" s="7">
        <f>'Kien thuc'!N14</f>
        <v>7</v>
      </c>
      <c r="AN14" s="91">
        <f t="shared" si="4"/>
        <v>83.800000000000011</v>
      </c>
      <c r="AQ14" s="49">
        <f>'Chao hoi'!K15+'Tieu pham'!K15+'XL tinh huong'!K15+'Thuyet trinh (Nhap)'!AO15+'Kien thuc'!N14</f>
        <v>83.800000000000011</v>
      </c>
      <c r="AR14" s="49" t="str">
        <f t="shared" si="5"/>
        <v>ok</v>
      </c>
      <c r="AS14" s="49">
        <f>'Tong hop diem'!H14</f>
        <v>83.1</v>
      </c>
      <c r="AT14" s="49" t="str">
        <f t="shared" si="11"/>
        <v>error</v>
      </c>
    </row>
    <row r="15" spans="1:46" ht="16.5" x14ac:dyDescent="0.2">
      <c r="A15" s="1">
        <v>8</v>
      </c>
      <c r="B15" s="2" t="s">
        <v>17</v>
      </c>
      <c r="C15" s="7">
        <f>'Chao hoi'!C16</f>
        <v>9</v>
      </c>
      <c r="D15" s="7">
        <f>'Tieu pham'!C16</f>
        <v>9.5</v>
      </c>
      <c r="E15" s="7">
        <f>'XL tinh huong'!C16</f>
        <v>17</v>
      </c>
      <c r="F15" s="7">
        <f>'Thuyet trinh'!C16</f>
        <v>44</v>
      </c>
      <c r="G15" s="7">
        <f>'Chao hoi'!D16</f>
        <v>9.5</v>
      </c>
      <c r="H15" s="7">
        <f>'Tieu pham'!D16</f>
        <v>9.5</v>
      </c>
      <c r="I15" s="7">
        <f>'XL tinh huong'!D16</f>
        <v>18</v>
      </c>
      <c r="J15" s="7">
        <f>'Thuyet trinh'!D16</f>
        <v>43</v>
      </c>
      <c r="K15" s="7">
        <f>'Chao hoi'!E16</f>
        <v>9</v>
      </c>
      <c r="L15" s="7">
        <f>'Tieu pham'!E16</f>
        <v>9.5</v>
      </c>
      <c r="M15" s="7">
        <f>'XL tinh huong'!E16</f>
        <v>15</v>
      </c>
      <c r="N15" s="7">
        <f>'Thuyet trinh'!E16</f>
        <v>43.5</v>
      </c>
      <c r="O15" s="7">
        <f>'Chao hoi'!F16</f>
        <v>9</v>
      </c>
      <c r="P15" s="7">
        <f>'Tieu pham'!F16</f>
        <v>9.5</v>
      </c>
      <c r="Q15" s="7">
        <f>'XL tinh huong'!F16</f>
        <v>15</v>
      </c>
      <c r="R15" s="7">
        <f>'Thuyet trinh'!F16</f>
        <v>45</v>
      </c>
      <c r="S15" s="7">
        <f>'Chao hoi'!G16</f>
        <v>9</v>
      </c>
      <c r="T15" s="7">
        <f>'Tieu pham'!G16</f>
        <v>9.5</v>
      </c>
      <c r="U15" s="7">
        <f>'XL tinh huong'!G16</f>
        <v>17</v>
      </c>
      <c r="V15" s="7">
        <f>'Thuyet trinh'!G16</f>
        <v>46</v>
      </c>
      <c r="W15" s="7">
        <f t="shared" si="0"/>
        <v>45.5</v>
      </c>
      <c r="X15" s="7">
        <f t="shared" si="6"/>
        <v>9.1</v>
      </c>
      <c r="Y15" s="7">
        <f>'Chao hoi'!J16</f>
        <v>0</v>
      </c>
      <c r="Z15" s="7">
        <f t="shared" si="7"/>
        <v>9.1</v>
      </c>
      <c r="AA15" s="7">
        <f t="shared" si="1"/>
        <v>47.5</v>
      </c>
      <c r="AB15" s="7">
        <f t="shared" si="8"/>
        <v>9.5</v>
      </c>
      <c r="AC15" s="7">
        <f>'Tieu pham'!J16</f>
        <v>0</v>
      </c>
      <c r="AD15" s="7">
        <f t="shared" si="12"/>
        <v>9.5</v>
      </c>
      <c r="AE15" s="7">
        <f t="shared" si="2"/>
        <v>82</v>
      </c>
      <c r="AF15" s="7">
        <f t="shared" si="9"/>
        <v>16.399999999999999</v>
      </c>
      <c r="AG15" s="7">
        <f>'XL tinh huong'!J16</f>
        <v>0</v>
      </c>
      <c r="AH15" s="7">
        <f t="shared" si="13"/>
        <v>16.399999999999999</v>
      </c>
      <c r="AI15" s="7">
        <f t="shared" si="3"/>
        <v>221.5</v>
      </c>
      <c r="AJ15" s="7">
        <f t="shared" si="10"/>
        <v>44.3</v>
      </c>
      <c r="AK15" s="10">
        <f>'Thuyet trinh'!J16</f>
        <v>0</v>
      </c>
      <c r="AL15" s="10">
        <f t="shared" si="14"/>
        <v>44.3</v>
      </c>
      <c r="AM15" s="7">
        <f>'Kien thuc'!N15</f>
        <v>7</v>
      </c>
      <c r="AN15" s="91">
        <f t="shared" si="4"/>
        <v>86.3</v>
      </c>
      <c r="AQ15" s="49">
        <f>'Chao hoi'!K16+'Tieu pham'!K16+'XL tinh huong'!K16+'Thuyet trinh (Nhap)'!AO16+'Kien thuc'!N15</f>
        <v>86.3</v>
      </c>
      <c r="AR15" s="49" t="str">
        <f t="shared" si="5"/>
        <v>ok</v>
      </c>
      <c r="AS15" s="49">
        <f>'Tong hop diem'!H15</f>
        <v>82.8</v>
      </c>
      <c r="AT15" s="49" t="str">
        <f t="shared" si="11"/>
        <v>error</v>
      </c>
    </row>
    <row r="16" spans="1:46" ht="33" x14ac:dyDescent="0.2">
      <c r="A16" s="1">
        <v>9</v>
      </c>
      <c r="B16" s="2" t="s">
        <v>27</v>
      </c>
      <c r="C16" s="7">
        <f>'Chao hoi'!C17</f>
        <v>9.5</v>
      </c>
      <c r="D16" s="7">
        <f>'Tieu pham'!C17</f>
        <v>9</v>
      </c>
      <c r="E16" s="7">
        <f>'XL tinh huong'!C17</f>
        <v>16</v>
      </c>
      <c r="F16" s="7">
        <f>'Thuyet trinh'!C17</f>
        <v>41</v>
      </c>
      <c r="G16" s="7">
        <f>'Chao hoi'!D17</f>
        <v>9.5</v>
      </c>
      <c r="H16" s="7">
        <f>'Tieu pham'!D17</f>
        <v>9</v>
      </c>
      <c r="I16" s="7">
        <f>'XL tinh huong'!D17</f>
        <v>16</v>
      </c>
      <c r="J16" s="7">
        <f>'Thuyet trinh'!D17</f>
        <v>40</v>
      </c>
      <c r="K16" s="7">
        <f>'Chao hoi'!E17</f>
        <v>9.5</v>
      </c>
      <c r="L16" s="7">
        <f>'Tieu pham'!E17</f>
        <v>9</v>
      </c>
      <c r="M16" s="7">
        <f>'XL tinh huong'!E17</f>
        <v>16</v>
      </c>
      <c r="N16" s="7">
        <f>'Thuyet trinh'!E17</f>
        <v>41</v>
      </c>
      <c r="O16" s="7">
        <f>'Chao hoi'!F17</f>
        <v>9.5</v>
      </c>
      <c r="P16" s="7">
        <f>'Tieu pham'!F17</f>
        <v>9</v>
      </c>
      <c r="Q16" s="7">
        <f>'XL tinh huong'!F17</f>
        <v>16</v>
      </c>
      <c r="R16" s="7">
        <f>'Thuyet trinh'!F17</f>
        <v>41</v>
      </c>
      <c r="S16" s="7">
        <f>'Chao hoi'!G17</f>
        <v>9.5</v>
      </c>
      <c r="T16" s="7">
        <f>'Tieu pham'!G17</f>
        <v>10</v>
      </c>
      <c r="U16" s="7">
        <f>'XL tinh huong'!G17</f>
        <v>16</v>
      </c>
      <c r="V16" s="7">
        <f>'Thuyet trinh'!G17</f>
        <v>42</v>
      </c>
      <c r="W16" s="7">
        <f t="shared" si="0"/>
        <v>47.5</v>
      </c>
      <c r="X16" s="7">
        <f t="shared" si="6"/>
        <v>9.5</v>
      </c>
      <c r="Y16" s="7">
        <f>'Chao hoi'!J17</f>
        <v>1</v>
      </c>
      <c r="Z16" s="7">
        <f t="shared" si="7"/>
        <v>8.5</v>
      </c>
      <c r="AA16" s="7">
        <f t="shared" si="1"/>
        <v>46</v>
      </c>
      <c r="AB16" s="7">
        <f t="shared" si="8"/>
        <v>9.1999999999999993</v>
      </c>
      <c r="AC16" s="7">
        <f>'Tieu pham'!J17</f>
        <v>0</v>
      </c>
      <c r="AD16" s="7">
        <f t="shared" si="12"/>
        <v>9.1999999999999993</v>
      </c>
      <c r="AE16" s="7">
        <f t="shared" si="2"/>
        <v>80</v>
      </c>
      <c r="AF16" s="7">
        <f t="shared" si="9"/>
        <v>16</v>
      </c>
      <c r="AG16" s="7">
        <f>'XL tinh huong'!J17</f>
        <v>0</v>
      </c>
      <c r="AH16" s="7">
        <f t="shared" si="13"/>
        <v>16</v>
      </c>
      <c r="AI16" s="7">
        <f t="shared" si="3"/>
        <v>205</v>
      </c>
      <c r="AJ16" s="7">
        <f t="shared" si="10"/>
        <v>41</v>
      </c>
      <c r="AK16" s="10">
        <f>'Thuyet trinh'!J17</f>
        <v>0</v>
      </c>
      <c r="AL16" s="10">
        <f t="shared" si="14"/>
        <v>41</v>
      </c>
      <c r="AM16" s="7">
        <f>'Kien thuc'!N16</f>
        <v>6</v>
      </c>
      <c r="AN16" s="91">
        <f t="shared" si="4"/>
        <v>80.7</v>
      </c>
      <c r="AQ16" s="49">
        <f>'Chao hoi'!K17+'Tieu pham'!K17+'XL tinh huong'!K17+'Thuyet trinh (Nhap)'!AO17+'Kien thuc'!N16</f>
        <v>80.7</v>
      </c>
      <c r="AR16" s="49" t="str">
        <f t="shared" si="5"/>
        <v>ok</v>
      </c>
      <c r="AS16" s="49">
        <f>'Tong hop diem'!H16</f>
        <v>82.300000000000011</v>
      </c>
      <c r="AT16" s="49" t="str">
        <f t="shared" si="11"/>
        <v>error</v>
      </c>
    </row>
    <row r="17" spans="1:46" ht="16.5" x14ac:dyDescent="0.2">
      <c r="A17" s="3">
        <v>10</v>
      </c>
      <c r="B17" s="15" t="s">
        <v>53</v>
      </c>
      <c r="C17" s="7">
        <f>'Chao hoi'!C18</f>
        <v>9</v>
      </c>
      <c r="D17" s="7">
        <f>'Tieu pham'!C18</f>
        <v>8</v>
      </c>
      <c r="E17" s="7">
        <f>'XL tinh huong'!C18</f>
        <v>15</v>
      </c>
      <c r="F17" s="7">
        <f>'Thuyet trinh'!C18</f>
        <v>40</v>
      </c>
      <c r="G17" s="7">
        <f>'Chao hoi'!D18</f>
        <v>9</v>
      </c>
      <c r="H17" s="7">
        <f>'Tieu pham'!D18</f>
        <v>9</v>
      </c>
      <c r="I17" s="7">
        <f>'XL tinh huong'!D18</f>
        <v>16</v>
      </c>
      <c r="J17" s="7">
        <f>'Thuyet trinh'!D18</f>
        <v>40</v>
      </c>
      <c r="K17" s="7">
        <f>'Chao hoi'!E18</f>
        <v>9</v>
      </c>
      <c r="L17" s="7">
        <f>'Tieu pham'!E18</f>
        <v>8</v>
      </c>
      <c r="M17" s="7">
        <f>'XL tinh huong'!E18</f>
        <v>15</v>
      </c>
      <c r="N17" s="7">
        <f>'Thuyet trinh'!E18</f>
        <v>40</v>
      </c>
      <c r="O17" s="7">
        <f>'Chao hoi'!F18</f>
        <v>9</v>
      </c>
      <c r="P17" s="7">
        <f>'Tieu pham'!F18</f>
        <v>8.5</v>
      </c>
      <c r="Q17" s="7">
        <f>'XL tinh huong'!F18</f>
        <v>15</v>
      </c>
      <c r="R17" s="7">
        <f>'Thuyet trinh'!F18</f>
        <v>40</v>
      </c>
      <c r="S17" s="7">
        <f>'Chao hoi'!G18</f>
        <v>9</v>
      </c>
      <c r="T17" s="7">
        <f>'Tieu pham'!G18</f>
        <v>9</v>
      </c>
      <c r="U17" s="7">
        <f>'XL tinh huong'!G18</f>
        <v>15</v>
      </c>
      <c r="V17" s="7">
        <f>'Thuyet trinh'!G18</f>
        <v>40</v>
      </c>
      <c r="W17" s="7">
        <f t="shared" si="0"/>
        <v>45</v>
      </c>
      <c r="X17" s="7">
        <f t="shared" si="6"/>
        <v>9</v>
      </c>
      <c r="Y17" s="7">
        <f>'Chao hoi'!J18</f>
        <v>0</v>
      </c>
      <c r="Z17" s="7">
        <f t="shared" si="7"/>
        <v>9</v>
      </c>
      <c r="AA17" s="7">
        <f t="shared" si="1"/>
        <v>42.5</v>
      </c>
      <c r="AB17" s="7">
        <f t="shared" si="8"/>
        <v>8.5</v>
      </c>
      <c r="AC17" s="7">
        <f>'Tieu pham'!J18</f>
        <v>0</v>
      </c>
      <c r="AD17" s="7">
        <f t="shared" si="12"/>
        <v>8.5</v>
      </c>
      <c r="AE17" s="7">
        <f t="shared" si="2"/>
        <v>76</v>
      </c>
      <c r="AF17" s="7">
        <f t="shared" si="9"/>
        <v>15.2</v>
      </c>
      <c r="AG17" s="7">
        <f>'XL tinh huong'!J18</f>
        <v>0</v>
      </c>
      <c r="AH17" s="7">
        <f t="shared" si="13"/>
        <v>15.2</v>
      </c>
      <c r="AI17" s="7">
        <f t="shared" si="3"/>
        <v>200</v>
      </c>
      <c r="AJ17" s="7">
        <f t="shared" si="10"/>
        <v>40</v>
      </c>
      <c r="AK17" s="10">
        <f>'Thuyet trinh'!J18</f>
        <v>2</v>
      </c>
      <c r="AL17" s="10">
        <f t="shared" si="14"/>
        <v>38</v>
      </c>
      <c r="AM17" s="7">
        <f>'Kien thuc'!N17</f>
        <v>6</v>
      </c>
      <c r="AN17" s="91">
        <f t="shared" si="4"/>
        <v>76.7</v>
      </c>
      <c r="AQ17" s="49">
        <f>'Chao hoi'!K18+'Tieu pham'!K18+'XL tinh huong'!K18+'Thuyet trinh (Nhap)'!AO18+'Kien thuc'!N17</f>
        <v>76.7</v>
      </c>
      <c r="AR17" s="49" t="str">
        <f t="shared" si="5"/>
        <v>ok</v>
      </c>
      <c r="AS17" s="49">
        <f>'Tong hop diem'!H17</f>
        <v>80.7</v>
      </c>
      <c r="AT17" s="49" t="str">
        <f t="shared" si="11"/>
        <v>error</v>
      </c>
    </row>
    <row r="18" spans="1:46" ht="16.5" x14ac:dyDescent="0.2">
      <c r="A18" s="1">
        <v>11</v>
      </c>
      <c r="B18" s="2" t="s">
        <v>16</v>
      </c>
      <c r="C18" s="7">
        <f>'Chao hoi'!C19</f>
        <v>9</v>
      </c>
      <c r="D18" s="7">
        <f>'Tieu pham'!C19</f>
        <v>9</v>
      </c>
      <c r="E18" s="7">
        <f>'XL tinh huong'!C19</f>
        <v>16</v>
      </c>
      <c r="F18" s="7">
        <f>'Thuyet trinh'!C19</f>
        <v>41</v>
      </c>
      <c r="G18" s="7">
        <f>'Chao hoi'!D19</f>
        <v>9.5</v>
      </c>
      <c r="H18" s="7">
        <f>'Tieu pham'!D19</f>
        <v>9.5</v>
      </c>
      <c r="I18" s="7">
        <f>'XL tinh huong'!D19</f>
        <v>15</v>
      </c>
      <c r="J18" s="7">
        <f>'Thuyet trinh'!D19</f>
        <v>46</v>
      </c>
      <c r="K18" s="7">
        <f>'Chao hoi'!E19</f>
        <v>9</v>
      </c>
      <c r="L18" s="7">
        <f>'Tieu pham'!E19</f>
        <v>9</v>
      </c>
      <c r="M18" s="7">
        <f>'XL tinh huong'!E19</f>
        <v>16</v>
      </c>
      <c r="N18" s="7">
        <f>'Thuyet trinh'!E19</f>
        <v>40.5</v>
      </c>
      <c r="O18" s="7">
        <f>'Chao hoi'!F19</f>
        <v>9</v>
      </c>
      <c r="P18" s="7">
        <f>'Tieu pham'!F19</f>
        <v>8.5</v>
      </c>
      <c r="Q18" s="7">
        <f>'XL tinh huong'!F19</f>
        <v>16</v>
      </c>
      <c r="R18" s="7">
        <f>'Thuyet trinh'!F19</f>
        <v>40.5</v>
      </c>
      <c r="S18" s="7">
        <f>'Chao hoi'!G19</f>
        <v>9</v>
      </c>
      <c r="T18" s="7">
        <f>'Tieu pham'!G19</f>
        <v>9.5</v>
      </c>
      <c r="U18" s="7">
        <f>'XL tinh huong'!G19</f>
        <v>16</v>
      </c>
      <c r="V18" s="7">
        <f>'Thuyet trinh'!G19</f>
        <v>41</v>
      </c>
      <c r="W18" s="7">
        <f t="shared" si="0"/>
        <v>45.5</v>
      </c>
      <c r="X18" s="7">
        <f t="shared" si="6"/>
        <v>9.1</v>
      </c>
      <c r="Y18" s="7">
        <f>'Chao hoi'!J19</f>
        <v>0</v>
      </c>
      <c r="Z18" s="7">
        <f t="shared" si="7"/>
        <v>9.1</v>
      </c>
      <c r="AA18" s="7">
        <f t="shared" si="1"/>
        <v>45.5</v>
      </c>
      <c r="AB18" s="7">
        <f t="shared" si="8"/>
        <v>9.1</v>
      </c>
      <c r="AC18" s="7">
        <f>'Tieu pham'!J19</f>
        <v>0</v>
      </c>
      <c r="AD18" s="7">
        <f t="shared" si="12"/>
        <v>9.1</v>
      </c>
      <c r="AE18" s="7">
        <f t="shared" si="2"/>
        <v>79</v>
      </c>
      <c r="AF18" s="7">
        <f t="shared" si="9"/>
        <v>15.8</v>
      </c>
      <c r="AG18" s="7">
        <f>'XL tinh huong'!J19</f>
        <v>0</v>
      </c>
      <c r="AH18" s="7">
        <f t="shared" si="13"/>
        <v>15.8</v>
      </c>
      <c r="AI18" s="7">
        <f t="shared" si="3"/>
        <v>209</v>
      </c>
      <c r="AJ18" s="7">
        <f t="shared" si="10"/>
        <v>41.8</v>
      </c>
      <c r="AK18" s="10">
        <f>'Thuyet trinh'!J19</f>
        <v>0</v>
      </c>
      <c r="AL18" s="10">
        <f t="shared" si="14"/>
        <v>41.8</v>
      </c>
      <c r="AM18" s="7">
        <f>'Kien thuc'!N18</f>
        <v>7</v>
      </c>
      <c r="AN18" s="91">
        <f t="shared" si="4"/>
        <v>82.8</v>
      </c>
      <c r="AQ18" s="49">
        <f>'Chao hoi'!K19+'Tieu pham'!K19+'XL tinh huong'!K19+'Thuyet trinh (Nhap)'!AO19+'Kien thuc'!N18</f>
        <v>82.8</v>
      </c>
      <c r="AR18" s="49" t="str">
        <f t="shared" si="5"/>
        <v>ok</v>
      </c>
      <c r="AS18" s="49">
        <f>'Tong hop diem'!H18</f>
        <v>80.7</v>
      </c>
      <c r="AT18" s="49" t="str">
        <f t="shared" si="11"/>
        <v>error</v>
      </c>
    </row>
    <row r="19" spans="1:46" ht="16.5" x14ac:dyDescent="0.2">
      <c r="A19" s="1">
        <v>12</v>
      </c>
      <c r="B19" s="2" t="s">
        <v>20</v>
      </c>
      <c r="C19" s="7">
        <f>'Chao hoi'!C20</f>
        <v>9.5</v>
      </c>
      <c r="D19" s="7">
        <f>'Tieu pham'!C20</f>
        <v>9</v>
      </c>
      <c r="E19" s="7">
        <f>'XL tinh huong'!C20</f>
        <v>19.5</v>
      </c>
      <c r="F19" s="7">
        <f>'Thuyet trinh'!C20</f>
        <v>41</v>
      </c>
      <c r="G19" s="7">
        <f>'Chao hoi'!D20</f>
        <v>9.5</v>
      </c>
      <c r="H19" s="7">
        <f>'Tieu pham'!D20</f>
        <v>9</v>
      </c>
      <c r="I19" s="7">
        <f>'XL tinh huong'!D20</f>
        <v>19</v>
      </c>
      <c r="J19" s="7">
        <f>'Thuyet trinh'!D20</f>
        <v>44</v>
      </c>
      <c r="K19" s="7">
        <f>'Chao hoi'!E20</f>
        <v>9.5</v>
      </c>
      <c r="L19" s="7">
        <f>'Tieu pham'!E20</f>
        <v>9</v>
      </c>
      <c r="M19" s="7">
        <f>'XL tinh huong'!E20</f>
        <v>19</v>
      </c>
      <c r="N19" s="7">
        <f>'Thuyet trinh'!E20</f>
        <v>41</v>
      </c>
      <c r="O19" s="7">
        <f>'Chao hoi'!F20</f>
        <v>9.5</v>
      </c>
      <c r="P19" s="7">
        <f>'Tieu pham'!F20</f>
        <v>9.5</v>
      </c>
      <c r="Q19" s="7">
        <f>'XL tinh huong'!F20</f>
        <v>19</v>
      </c>
      <c r="R19" s="7">
        <f>'Thuyet trinh'!F20</f>
        <v>41.5</v>
      </c>
      <c r="S19" s="7">
        <f>'Chao hoi'!G20</f>
        <v>9.5</v>
      </c>
      <c r="T19" s="7">
        <f>'Tieu pham'!G20</f>
        <v>9.5</v>
      </c>
      <c r="U19" s="7">
        <f>'XL tinh huong'!G20</f>
        <v>19</v>
      </c>
      <c r="V19" s="7">
        <f>'Thuyet trinh'!G20</f>
        <v>48</v>
      </c>
      <c r="W19" s="7">
        <f t="shared" si="0"/>
        <v>47.5</v>
      </c>
      <c r="X19" s="7">
        <f t="shared" si="6"/>
        <v>9.5</v>
      </c>
      <c r="Y19" s="7">
        <f>'Chao hoi'!J20</f>
        <v>0</v>
      </c>
      <c r="Z19" s="7">
        <f t="shared" si="7"/>
        <v>9.5</v>
      </c>
      <c r="AA19" s="7">
        <f t="shared" si="1"/>
        <v>46</v>
      </c>
      <c r="AB19" s="7">
        <f t="shared" si="8"/>
        <v>9.1999999999999993</v>
      </c>
      <c r="AC19" s="7">
        <f>'Tieu pham'!J20</f>
        <v>1</v>
      </c>
      <c r="AD19" s="7">
        <f t="shared" si="12"/>
        <v>8.1999999999999993</v>
      </c>
      <c r="AE19" s="7">
        <f t="shared" si="2"/>
        <v>95.5</v>
      </c>
      <c r="AF19" s="7">
        <f t="shared" si="9"/>
        <v>19.100000000000001</v>
      </c>
      <c r="AG19" s="7">
        <f>'XL tinh huong'!J20</f>
        <v>0</v>
      </c>
      <c r="AH19" s="7">
        <f t="shared" si="13"/>
        <v>19.100000000000001</v>
      </c>
      <c r="AI19" s="7">
        <f t="shared" si="3"/>
        <v>215.5</v>
      </c>
      <c r="AJ19" s="7">
        <f t="shared" si="10"/>
        <v>43.1</v>
      </c>
      <c r="AK19" s="10">
        <f>'Thuyet trinh'!J20</f>
        <v>0</v>
      </c>
      <c r="AL19" s="10">
        <f t="shared" si="14"/>
        <v>43.1</v>
      </c>
      <c r="AM19" s="7">
        <f>'Kien thuc'!N19</f>
        <v>5</v>
      </c>
      <c r="AN19" s="91">
        <f t="shared" si="4"/>
        <v>84.9</v>
      </c>
      <c r="AQ19" s="49">
        <f>'Chao hoi'!K20+'Tieu pham'!K20+'XL tinh huong'!K20+'Thuyet trinh (Nhap)'!AO20+'Kien thuc'!N19</f>
        <v>84.9</v>
      </c>
      <c r="AR19" s="49" t="str">
        <f t="shared" si="5"/>
        <v>ok</v>
      </c>
      <c r="AS19" s="49">
        <f>'Tong hop diem'!H19</f>
        <v>79.2</v>
      </c>
      <c r="AT19" s="49" t="str">
        <f t="shared" si="11"/>
        <v>error</v>
      </c>
    </row>
    <row r="20" spans="1:46" ht="33" x14ac:dyDescent="0.2">
      <c r="A20" s="87">
        <v>13</v>
      </c>
      <c r="B20" s="14" t="s">
        <v>22</v>
      </c>
      <c r="C20" s="43">
        <f>'Chao hoi'!C21</f>
        <v>8.5</v>
      </c>
      <c r="D20" s="43">
        <f>'Tieu pham'!C21</f>
        <v>9</v>
      </c>
      <c r="E20" s="43">
        <f>'XL tinh huong'!C21</f>
        <v>16</v>
      </c>
      <c r="F20" s="43">
        <f>'Thuyet trinh'!C21</f>
        <v>41</v>
      </c>
      <c r="G20" s="43">
        <f>'Chao hoi'!D21</f>
        <v>9</v>
      </c>
      <c r="H20" s="43">
        <f>'Tieu pham'!D21</f>
        <v>9</v>
      </c>
      <c r="I20" s="43">
        <f>'XL tinh huong'!D21</f>
        <v>18</v>
      </c>
      <c r="J20" s="43">
        <f>'Thuyet trinh'!D21</f>
        <v>40</v>
      </c>
      <c r="K20" s="43">
        <f>'Chao hoi'!E21</f>
        <v>8.5</v>
      </c>
      <c r="L20" s="43">
        <f>'Tieu pham'!E21</f>
        <v>9</v>
      </c>
      <c r="M20" s="43">
        <f>'XL tinh huong'!E21</f>
        <v>16</v>
      </c>
      <c r="N20" s="43">
        <f>'Thuyet trinh'!E21</f>
        <v>41</v>
      </c>
      <c r="O20" s="43">
        <f>'Chao hoi'!F21</f>
        <v>8.5</v>
      </c>
      <c r="P20" s="43">
        <f>'Tieu pham'!F21</f>
        <v>9.5</v>
      </c>
      <c r="Q20" s="43">
        <f>'XL tinh huong'!F21</f>
        <v>16.5</v>
      </c>
      <c r="R20" s="43">
        <f>'Thuyet trinh'!F21</f>
        <v>42</v>
      </c>
      <c r="S20" s="43">
        <f>'Chao hoi'!G21</f>
        <v>8.5</v>
      </c>
      <c r="T20" s="43">
        <f>'Tieu pham'!G21</f>
        <v>9</v>
      </c>
      <c r="U20" s="43">
        <f>'XL tinh huong'!G21</f>
        <v>16</v>
      </c>
      <c r="V20" s="43">
        <f>'Thuyet trinh'!G21</f>
        <v>41</v>
      </c>
      <c r="W20" s="43">
        <f t="shared" si="0"/>
        <v>43</v>
      </c>
      <c r="X20" s="43">
        <f t="shared" si="6"/>
        <v>8.6</v>
      </c>
      <c r="Y20" s="43">
        <f>'Chao hoi'!J21</f>
        <v>0</v>
      </c>
      <c r="Z20" s="43">
        <f t="shared" si="7"/>
        <v>8.6</v>
      </c>
      <c r="AA20" s="43">
        <f t="shared" si="1"/>
        <v>45.5</v>
      </c>
      <c r="AB20" s="43">
        <f t="shared" si="8"/>
        <v>9.1</v>
      </c>
      <c r="AC20" s="43">
        <f>'Tieu pham'!J21</f>
        <v>1</v>
      </c>
      <c r="AD20" s="43">
        <f t="shared" si="12"/>
        <v>8.1</v>
      </c>
      <c r="AE20" s="43">
        <f t="shared" si="2"/>
        <v>82.5</v>
      </c>
      <c r="AF20" s="43">
        <f t="shared" si="9"/>
        <v>16.5</v>
      </c>
      <c r="AG20" s="43">
        <f>'XL tinh huong'!J21</f>
        <v>0</v>
      </c>
      <c r="AH20" s="43">
        <f t="shared" si="13"/>
        <v>16.5</v>
      </c>
      <c r="AI20" s="43">
        <f t="shared" si="3"/>
        <v>205</v>
      </c>
      <c r="AJ20" s="43">
        <f t="shared" si="10"/>
        <v>41</v>
      </c>
      <c r="AK20" s="86">
        <f>'Thuyet trinh'!J21</f>
        <v>0</v>
      </c>
      <c r="AL20" s="86">
        <f t="shared" si="14"/>
        <v>41</v>
      </c>
      <c r="AM20" s="43">
        <f>'Kien thuc'!N20</f>
        <v>10</v>
      </c>
      <c r="AN20" s="90">
        <f t="shared" si="4"/>
        <v>84.2</v>
      </c>
      <c r="AQ20" s="49">
        <f>'Chao hoi'!K21+'Tieu pham'!K21+'XL tinh huong'!K21+'Thuyet trinh (Nhap)'!AO21+'Kien thuc'!N20</f>
        <v>84.2</v>
      </c>
      <c r="AR20" s="49" t="str">
        <f t="shared" si="5"/>
        <v>ok</v>
      </c>
      <c r="AS20" s="49">
        <f>'Tong hop diem'!H20</f>
        <v>78.400000000000006</v>
      </c>
      <c r="AT20" s="49" t="str">
        <f t="shared" si="11"/>
        <v>error</v>
      </c>
    </row>
    <row r="21" spans="1:46" ht="33.75" thickBot="1" x14ac:dyDescent="0.25">
      <c r="A21" s="98">
        <v>14</v>
      </c>
      <c r="B21" s="13" t="s">
        <v>24</v>
      </c>
      <c r="C21" s="92">
        <f>'Chao hoi'!C22</f>
        <v>9</v>
      </c>
      <c r="D21" s="92">
        <f>'Tieu pham'!C22</f>
        <v>8</v>
      </c>
      <c r="E21" s="92">
        <f>'XL tinh huong'!C22</f>
        <v>19</v>
      </c>
      <c r="F21" s="92">
        <f>'Thuyet trinh'!C22</f>
        <v>40</v>
      </c>
      <c r="G21" s="92">
        <f>'Chao hoi'!D22</f>
        <v>9.5</v>
      </c>
      <c r="H21" s="92">
        <f>'Tieu pham'!D22</f>
        <v>8</v>
      </c>
      <c r="I21" s="92">
        <f>'XL tinh huong'!D22</f>
        <v>17</v>
      </c>
      <c r="J21" s="92">
        <f>'Thuyet trinh'!D22</f>
        <v>40</v>
      </c>
      <c r="K21" s="92">
        <f>'Chao hoi'!E22</f>
        <v>8.5</v>
      </c>
      <c r="L21" s="92">
        <f>'Tieu pham'!E22</f>
        <v>8</v>
      </c>
      <c r="M21" s="92">
        <f>'XL tinh huong'!E22</f>
        <v>18.5</v>
      </c>
      <c r="N21" s="92">
        <f>'Thuyet trinh'!E22</f>
        <v>40</v>
      </c>
      <c r="O21" s="92">
        <f>'Chao hoi'!F22</f>
        <v>9</v>
      </c>
      <c r="P21" s="92">
        <f>'Tieu pham'!F22</f>
        <v>8</v>
      </c>
      <c r="Q21" s="92">
        <f>'XL tinh huong'!F22</f>
        <v>18.5</v>
      </c>
      <c r="R21" s="92">
        <f>'Thuyet trinh'!F22</f>
        <v>40</v>
      </c>
      <c r="S21" s="92">
        <f>'Chao hoi'!G22</f>
        <v>8.5</v>
      </c>
      <c r="T21" s="92">
        <f>'Tieu pham'!G22</f>
        <v>8.5</v>
      </c>
      <c r="U21" s="92">
        <f>'XL tinh huong'!G22</f>
        <v>18</v>
      </c>
      <c r="V21" s="92">
        <f>'Thuyet trinh'!G22</f>
        <v>40</v>
      </c>
      <c r="W21" s="92">
        <f t="shared" si="0"/>
        <v>44.5</v>
      </c>
      <c r="X21" s="92">
        <f t="shared" si="6"/>
        <v>8.9</v>
      </c>
      <c r="Y21" s="92">
        <f>'Chao hoi'!J22</f>
        <v>1</v>
      </c>
      <c r="Z21" s="92">
        <f t="shared" si="7"/>
        <v>7.9</v>
      </c>
      <c r="AA21" s="92">
        <f t="shared" si="1"/>
        <v>40.5</v>
      </c>
      <c r="AB21" s="92">
        <f t="shared" si="8"/>
        <v>8.1</v>
      </c>
      <c r="AC21" s="92">
        <f>'Tieu pham'!J22</f>
        <v>1</v>
      </c>
      <c r="AD21" s="92">
        <f t="shared" si="12"/>
        <v>7.1</v>
      </c>
      <c r="AE21" s="92">
        <f t="shared" si="2"/>
        <v>91</v>
      </c>
      <c r="AF21" s="92">
        <f t="shared" si="9"/>
        <v>18.2</v>
      </c>
      <c r="AG21" s="92">
        <f>'XL tinh huong'!J22</f>
        <v>0</v>
      </c>
      <c r="AH21" s="92">
        <f t="shared" si="13"/>
        <v>18.2</v>
      </c>
      <c r="AI21" s="92">
        <f t="shared" si="3"/>
        <v>200</v>
      </c>
      <c r="AJ21" s="92">
        <f t="shared" si="10"/>
        <v>40</v>
      </c>
      <c r="AK21" s="99">
        <f>'Thuyet trinh'!J22</f>
        <v>0</v>
      </c>
      <c r="AL21" s="99">
        <f t="shared" si="14"/>
        <v>40</v>
      </c>
      <c r="AM21" s="92">
        <f>'Kien thuc'!N21</f>
        <v>6</v>
      </c>
      <c r="AN21" s="100">
        <f t="shared" si="4"/>
        <v>79.2</v>
      </c>
      <c r="AQ21" s="49">
        <f>'Chao hoi'!K22+'Tieu pham'!K22+'XL tinh huong'!K22+'Thuyet trinh (Nhap)'!AO22+'Kien thuc'!N21</f>
        <v>79.2</v>
      </c>
      <c r="AR21" s="49" t="str">
        <f t="shared" si="5"/>
        <v>ok</v>
      </c>
      <c r="AS21" s="49">
        <f>'Tong hop diem'!H21</f>
        <v>76.7</v>
      </c>
      <c r="AT21" s="49" t="str">
        <f t="shared" si="11"/>
        <v>error</v>
      </c>
    </row>
  </sheetData>
  <mergeCells count="38">
    <mergeCell ref="S5:V5"/>
    <mergeCell ref="O5:R5"/>
    <mergeCell ref="K5:N5"/>
    <mergeCell ref="G5:J5"/>
    <mergeCell ref="C5:F5"/>
    <mergeCell ref="V6:V7"/>
    <mergeCell ref="W6:Z6"/>
    <mergeCell ref="AA6:AD6"/>
    <mergeCell ref="AE6:AH6"/>
    <mergeCell ref="AI6:AL6"/>
    <mergeCell ref="U6:U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Q4:AR7"/>
    <mergeCell ref="AS4:AT7"/>
    <mergeCell ref="A2:AN2"/>
    <mergeCell ref="A4:A7"/>
    <mergeCell ref="B4:B7"/>
    <mergeCell ref="C4:V4"/>
    <mergeCell ref="W4:AM5"/>
    <mergeCell ref="AN4:AN7"/>
    <mergeCell ref="F6:F7"/>
    <mergeCell ref="G6:G7"/>
    <mergeCell ref="H6:H7"/>
    <mergeCell ref="I6:I7"/>
    <mergeCell ref="AM6:AM7"/>
    <mergeCell ref="E6:E7"/>
    <mergeCell ref="D6:D7"/>
    <mergeCell ref="C6:C7"/>
  </mergeCells>
  <conditionalFormatting sqref="AR8:AR21">
    <cfRule type="cellIs" dxfId="2" priority="2" stopIfTrue="1" operator="notEqual">
      <formula>"ok"</formula>
    </cfRule>
  </conditionalFormatting>
  <conditionalFormatting sqref="AT8:AT21">
    <cfRule type="cellIs" dxfId="1" priority="1" stopIfTrue="1" operator="notEqual">
      <formula>"ok"</formula>
    </cfRule>
  </conditionalFormatting>
  <pageMargins left="0.28999999999999998" right="0.2" top="0.34" bottom="0.3" header="0.17" footer="0.17"/>
  <pageSetup paperSize="9" scale="7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21"/>
  <sheetViews>
    <sheetView zoomScale="80" zoomScaleNormal="80" workbookViewId="0">
      <pane xSplit="2" topLeftCell="C1" activePane="topRight" state="frozen"/>
      <selection activeCell="A4" sqref="A4"/>
      <selection pane="topRight" activeCell="J12" sqref="J12"/>
    </sheetView>
  </sheetViews>
  <sheetFormatPr defaultRowHeight="12.75" x14ac:dyDescent="0.2"/>
  <cols>
    <col min="1" max="1" width="4.5703125" customWidth="1"/>
    <col min="2" max="2" width="30" customWidth="1"/>
    <col min="3" max="5" width="6.7109375" style="9" customWidth="1"/>
    <col min="6" max="6" width="7" style="9" customWidth="1"/>
    <col min="7" max="22" width="6.7109375" style="9" customWidth="1"/>
    <col min="23" max="23" width="9.140625" style="9" customWidth="1"/>
    <col min="24" max="24" width="6.7109375" style="9" customWidth="1"/>
    <col min="25" max="25" width="7.7109375" style="9" customWidth="1"/>
    <col min="26" max="58" width="9.140625" customWidth="1"/>
  </cols>
  <sheetData>
    <row r="2" spans="1:25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80"/>
      <c r="X2" s="80"/>
      <c r="Y2"/>
    </row>
    <row r="3" spans="1:25" ht="19.5" thickBo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5" customFormat="1" ht="16.5" x14ac:dyDescent="0.25">
      <c r="A4" s="183"/>
      <c r="B4" s="182" t="s">
        <v>11</v>
      </c>
      <c r="C4" s="182" t="s">
        <v>15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82"/>
      <c r="X4" s="82"/>
      <c r="Y4" s="185" t="s">
        <v>51</v>
      </c>
    </row>
    <row r="5" spans="1:25" s="5" customFormat="1" ht="16.5" customHeight="1" x14ac:dyDescent="0.25">
      <c r="A5" s="184"/>
      <c r="B5" s="174"/>
      <c r="C5" s="174" t="s">
        <v>121</v>
      </c>
      <c r="D5" s="174"/>
      <c r="E5" s="174"/>
      <c r="F5" s="174"/>
      <c r="G5" s="174" t="s">
        <v>122</v>
      </c>
      <c r="H5" s="174"/>
      <c r="I5" s="174"/>
      <c r="J5" s="174"/>
      <c r="K5" s="174" t="s">
        <v>123</v>
      </c>
      <c r="L5" s="174"/>
      <c r="M5" s="174"/>
      <c r="N5" s="174"/>
      <c r="O5" s="174" t="s">
        <v>124</v>
      </c>
      <c r="P5" s="174"/>
      <c r="Q5" s="174"/>
      <c r="R5" s="174"/>
      <c r="S5" s="174" t="s">
        <v>125</v>
      </c>
      <c r="T5" s="174"/>
      <c r="U5" s="174"/>
      <c r="V5" s="174"/>
      <c r="W5" s="151" t="s">
        <v>119</v>
      </c>
      <c r="X5" s="151" t="s">
        <v>50</v>
      </c>
      <c r="Y5" s="186"/>
    </row>
    <row r="6" spans="1:25" s="5" customFormat="1" ht="16.5" customHeight="1" x14ac:dyDescent="0.25">
      <c r="A6" s="184"/>
      <c r="B6" s="174"/>
      <c r="C6" s="177" t="s">
        <v>113</v>
      </c>
      <c r="D6" s="177" t="s">
        <v>114</v>
      </c>
      <c r="E6" s="177" t="s">
        <v>115</v>
      </c>
      <c r="F6" s="177" t="s">
        <v>116</v>
      </c>
      <c r="G6" s="177" t="s">
        <v>113</v>
      </c>
      <c r="H6" s="177" t="s">
        <v>114</v>
      </c>
      <c r="I6" s="177" t="s">
        <v>115</v>
      </c>
      <c r="J6" s="177" t="s">
        <v>116</v>
      </c>
      <c r="K6" s="177" t="s">
        <v>113</v>
      </c>
      <c r="L6" s="177" t="s">
        <v>114</v>
      </c>
      <c r="M6" s="177" t="s">
        <v>115</v>
      </c>
      <c r="N6" s="177" t="s">
        <v>116</v>
      </c>
      <c r="O6" s="177" t="s">
        <v>113</v>
      </c>
      <c r="P6" s="177" t="s">
        <v>114</v>
      </c>
      <c r="Q6" s="177" t="s">
        <v>115</v>
      </c>
      <c r="R6" s="177" t="s">
        <v>116</v>
      </c>
      <c r="S6" s="177" t="s">
        <v>113</v>
      </c>
      <c r="T6" s="177" t="s">
        <v>114</v>
      </c>
      <c r="U6" s="177" t="s">
        <v>115</v>
      </c>
      <c r="V6" s="177" t="s">
        <v>116</v>
      </c>
      <c r="W6" s="135"/>
      <c r="X6" s="135"/>
      <c r="Y6" s="186"/>
    </row>
    <row r="7" spans="1:25" s="5" customFormat="1" ht="19.5" customHeight="1" x14ac:dyDescent="0.25">
      <c r="A7" s="184"/>
      <c r="B7" s="174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52"/>
      <c r="X7" s="152"/>
      <c r="Y7" s="186"/>
    </row>
    <row r="8" spans="1:25" ht="33" x14ac:dyDescent="0.2">
      <c r="A8" s="96">
        <v>1</v>
      </c>
      <c r="B8" s="4" t="s">
        <v>59</v>
      </c>
      <c r="C8" s="7">
        <f>'Tong hop diem Chi tiet'!C8</f>
        <v>9</v>
      </c>
      <c r="D8" s="7">
        <f>'Tong hop diem Chi tiet'!D8</f>
        <v>7.5</v>
      </c>
      <c r="E8" s="7">
        <f>'Tong hop diem Chi tiet'!E8</f>
        <v>15</v>
      </c>
      <c r="F8" s="7">
        <f>'Tong hop diem Chi tiet'!F8</f>
        <v>42</v>
      </c>
      <c r="G8" s="7">
        <f>'Tong hop diem Chi tiet'!G8</f>
        <v>9</v>
      </c>
      <c r="H8" s="7">
        <f>'Tong hop diem Chi tiet'!H8</f>
        <v>7</v>
      </c>
      <c r="I8" s="7">
        <f>'Tong hop diem Chi tiet'!I8</f>
        <v>14</v>
      </c>
      <c r="J8" s="7">
        <f>'Tong hop diem Chi tiet'!J8</f>
        <v>40</v>
      </c>
      <c r="K8" s="7">
        <f>'Tong hop diem Chi tiet'!K8</f>
        <v>9</v>
      </c>
      <c r="L8" s="7">
        <f>'Tong hop diem Chi tiet'!L8</f>
        <v>7.5</v>
      </c>
      <c r="M8" s="7">
        <f>'Tong hop diem Chi tiet'!M8</f>
        <v>14</v>
      </c>
      <c r="N8" s="7">
        <f>'Tong hop diem Chi tiet'!N8</f>
        <v>41</v>
      </c>
      <c r="O8" s="7">
        <f>'Tong hop diem Chi tiet'!O8</f>
        <v>9</v>
      </c>
      <c r="P8" s="7">
        <f>'Tong hop diem Chi tiet'!P8</f>
        <v>8</v>
      </c>
      <c r="Q8" s="7">
        <f>'Tong hop diem Chi tiet'!Q8</f>
        <v>14</v>
      </c>
      <c r="R8" s="7">
        <f>'Tong hop diem Chi tiet'!R8</f>
        <v>41.5</v>
      </c>
      <c r="S8" s="7">
        <f>'Tong hop diem Chi tiet'!S8</f>
        <v>8.5</v>
      </c>
      <c r="T8" s="7">
        <f>'Tong hop diem Chi tiet'!T8</f>
        <v>8</v>
      </c>
      <c r="U8" s="7">
        <f>'Tong hop diem Chi tiet'!U8</f>
        <v>15</v>
      </c>
      <c r="V8" s="7">
        <f>'Tong hop diem Chi tiet'!V8</f>
        <v>43</v>
      </c>
      <c r="W8" s="10">
        <f>'Tong hop diem (in)'!AM8</f>
        <v>6</v>
      </c>
      <c r="X8" s="10">
        <f>'Tong hop diem Chi tiet'!Y8+'Tong hop diem Chi tiet'!AC8+'Tong hop diem Chi tiet'!AG8+'Tong hop diem Chi tiet'!AK8</f>
        <v>0</v>
      </c>
      <c r="Y8" s="11">
        <f>'Tong hop diem Chi tiet'!AN8</f>
        <v>78.400000000000006</v>
      </c>
    </row>
    <row r="9" spans="1:25" ht="33" x14ac:dyDescent="0.2">
      <c r="A9" s="1">
        <v>2</v>
      </c>
      <c r="B9" s="2" t="s">
        <v>60</v>
      </c>
      <c r="C9" s="7">
        <f>'Tong hop diem Chi tiet'!C9</f>
        <v>8.5</v>
      </c>
      <c r="D9" s="7">
        <f>'Tong hop diem Chi tiet'!D9</f>
        <v>9</v>
      </c>
      <c r="E9" s="7">
        <f>'Tong hop diem Chi tiet'!E9</f>
        <v>16</v>
      </c>
      <c r="F9" s="7">
        <f>'Tong hop diem Chi tiet'!F9</f>
        <v>41</v>
      </c>
      <c r="G9" s="7">
        <f>'Tong hop diem Chi tiet'!G9</f>
        <v>8.5</v>
      </c>
      <c r="H9" s="7">
        <f>'Tong hop diem Chi tiet'!H9</f>
        <v>9.5</v>
      </c>
      <c r="I9" s="7">
        <f>'Tong hop diem Chi tiet'!I9</f>
        <v>18</v>
      </c>
      <c r="J9" s="7">
        <f>'Tong hop diem Chi tiet'!J9</f>
        <v>40</v>
      </c>
      <c r="K9" s="7">
        <f>'Tong hop diem Chi tiet'!K9</f>
        <v>8</v>
      </c>
      <c r="L9" s="7">
        <f>'Tong hop diem Chi tiet'!L9</f>
        <v>9</v>
      </c>
      <c r="M9" s="7">
        <f>'Tong hop diem Chi tiet'!M9</f>
        <v>16</v>
      </c>
      <c r="N9" s="7">
        <f>'Tong hop diem Chi tiet'!N9</f>
        <v>41</v>
      </c>
      <c r="O9" s="7">
        <f>'Tong hop diem Chi tiet'!O9</f>
        <v>8</v>
      </c>
      <c r="P9" s="7">
        <f>'Tong hop diem Chi tiet'!P9</f>
        <v>9</v>
      </c>
      <c r="Q9" s="7">
        <f>'Tong hop diem Chi tiet'!Q9</f>
        <v>16</v>
      </c>
      <c r="R9" s="7">
        <f>'Tong hop diem Chi tiet'!R9</f>
        <v>41</v>
      </c>
      <c r="S9" s="7">
        <f>'Tong hop diem Chi tiet'!S9</f>
        <v>8.5</v>
      </c>
      <c r="T9" s="7">
        <f>'Tong hop diem Chi tiet'!T9</f>
        <v>9.5</v>
      </c>
      <c r="U9" s="7">
        <f>'Tong hop diem Chi tiet'!U9</f>
        <v>17</v>
      </c>
      <c r="V9" s="7">
        <f>'Tong hop diem Chi tiet'!V9</f>
        <v>40</v>
      </c>
      <c r="W9" s="10">
        <f>'Tong hop diem (in)'!AM9</f>
        <v>8</v>
      </c>
      <c r="X9" s="10">
        <f>'Tong hop diem Chi tiet'!Y9+'Tong hop diem Chi tiet'!AC9+'Tong hop diem Chi tiet'!AG9+'Tong hop diem Chi tiet'!AK9</f>
        <v>2</v>
      </c>
      <c r="Y9" s="91">
        <f>'Tong hop diem Chi tiet'!AN9</f>
        <v>80.7</v>
      </c>
    </row>
    <row r="10" spans="1:25" ht="16.5" x14ac:dyDescent="0.2">
      <c r="A10" s="1">
        <v>3</v>
      </c>
      <c r="B10" s="2" t="s">
        <v>21</v>
      </c>
      <c r="C10" s="7">
        <f>'Tong hop diem Chi tiet'!C10</f>
        <v>9.5</v>
      </c>
      <c r="D10" s="7">
        <f>'Tong hop diem Chi tiet'!D10</f>
        <v>9.5</v>
      </c>
      <c r="E10" s="7">
        <f>'Tong hop diem Chi tiet'!E10</f>
        <v>19.5</v>
      </c>
      <c r="F10" s="7">
        <f>'Tong hop diem Chi tiet'!F10</f>
        <v>48</v>
      </c>
      <c r="G10" s="7">
        <f>'Tong hop diem Chi tiet'!G10</f>
        <v>9.5</v>
      </c>
      <c r="H10" s="7">
        <f>'Tong hop diem Chi tiet'!H10</f>
        <v>9</v>
      </c>
      <c r="I10" s="7">
        <f>'Tong hop diem Chi tiet'!I10</f>
        <v>20</v>
      </c>
      <c r="J10" s="7">
        <f>'Tong hop diem Chi tiet'!J10</f>
        <v>42</v>
      </c>
      <c r="K10" s="7">
        <f>'Tong hop diem Chi tiet'!K10</f>
        <v>9.5</v>
      </c>
      <c r="L10" s="7">
        <f>'Tong hop diem Chi tiet'!L10</f>
        <v>9.5</v>
      </c>
      <c r="M10" s="7">
        <f>'Tong hop diem Chi tiet'!M10</f>
        <v>19.5</v>
      </c>
      <c r="N10" s="7">
        <f>'Tong hop diem Chi tiet'!N10</f>
        <v>47</v>
      </c>
      <c r="O10" s="7">
        <f>'Tong hop diem Chi tiet'!O10</f>
        <v>9.5</v>
      </c>
      <c r="P10" s="7">
        <f>'Tong hop diem Chi tiet'!P10</f>
        <v>9.5</v>
      </c>
      <c r="Q10" s="7">
        <f>'Tong hop diem Chi tiet'!Q10</f>
        <v>19</v>
      </c>
      <c r="R10" s="7">
        <f>'Tong hop diem Chi tiet'!R10</f>
        <v>46</v>
      </c>
      <c r="S10" s="7">
        <f>'Tong hop diem Chi tiet'!S10</f>
        <v>9.5</v>
      </c>
      <c r="T10" s="7">
        <f>'Tong hop diem Chi tiet'!T10</f>
        <v>9.5</v>
      </c>
      <c r="U10" s="7">
        <f>'Tong hop diem Chi tiet'!U10</f>
        <v>19</v>
      </c>
      <c r="V10" s="7">
        <f>'Tong hop diem Chi tiet'!V10</f>
        <v>48</v>
      </c>
      <c r="W10" s="10">
        <f>'Tong hop diem (in)'!AM10</f>
        <v>9</v>
      </c>
      <c r="X10" s="10">
        <f>'Tong hop diem Chi tiet'!Y10+'Tong hop diem Chi tiet'!AC10+'Tong hop diem Chi tiet'!AG10+'Tong hop diem Chi tiet'!AK10</f>
        <v>1</v>
      </c>
      <c r="Y10" s="91">
        <f>'Tong hop diem Chi tiet'!AN10</f>
        <v>92.5</v>
      </c>
    </row>
    <row r="11" spans="1:25" ht="33" x14ac:dyDescent="0.2">
      <c r="A11" s="1">
        <v>4</v>
      </c>
      <c r="B11" s="2" t="s">
        <v>23</v>
      </c>
      <c r="C11" s="7">
        <f>'Tong hop diem Chi tiet'!C11</f>
        <v>9</v>
      </c>
      <c r="D11" s="7">
        <f>'Tong hop diem Chi tiet'!D11</f>
        <v>8.5</v>
      </c>
      <c r="E11" s="7">
        <f>'Tong hop diem Chi tiet'!E11</f>
        <v>19.5</v>
      </c>
      <c r="F11" s="7">
        <f>'Tong hop diem Chi tiet'!F11</f>
        <v>41</v>
      </c>
      <c r="G11" s="7">
        <f>'Tong hop diem Chi tiet'!G11</f>
        <v>9</v>
      </c>
      <c r="H11" s="7">
        <f>'Tong hop diem Chi tiet'!H11</f>
        <v>9</v>
      </c>
      <c r="I11" s="7">
        <f>'Tong hop diem Chi tiet'!I11</f>
        <v>20</v>
      </c>
      <c r="J11" s="7">
        <f>'Tong hop diem Chi tiet'!J11</f>
        <v>44</v>
      </c>
      <c r="K11" s="7">
        <f>'Tong hop diem Chi tiet'!K11</f>
        <v>9</v>
      </c>
      <c r="L11" s="7">
        <f>'Tong hop diem Chi tiet'!L11</f>
        <v>9</v>
      </c>
      <c r="M11" s="7">
        <f>'Tong hop diem Chi tiet'!M11</f>
        <v>19</v>
      </c>
      <c r="N11" s="7">
        <f>'Tong hop diem Chi tiet'!N11</f>
        <v>40</v>
      </c>
      <c r="O11" s="7">
        <f>'Tong hop diem Chi tiet'!O11</f>
        <v>9</v>
      </c>
      <c r="P11" s="7">
        <f>'Tong hop diem Chi tiet'!P11</f>
        <v>8.5</v>
      </c>
      <c r="Q11" s="7">
        <f>'Tong hop diem Chi tiet'!Q11</f>
        <v>19</v>
      </c>
      <c r="R11" s="7">
        <f>'Tong hop diem Chi tiet'!R11</f>
        <v>41</v>
      </c>
      <c r="S11" s="7">
        <f>'Tong hop diem Chi tiet'!S11</f>
        <v>9</v>
      </c>
      <c r="T11" s="7">
        <f>'Tong hop diem Chi tiet'!T11</f>
        <v>9</v>
      </c>
      <c r="U11" s="7">
        <f>'Tong hop diem Chi tiet'!U11</f>
        <v>19</v>
      </c>
      <c r="V11" s="7">
        <f>'Tong hop diem Chi tiet'!V11</f>
        <v>40</v>
      </c>
      <c r="W11" s="10">
        <f>'Tong hop diem (in)'!AM11</f>
        <v>6</v>
      </c>
      <c r="X11" s="10">
        <f>'Tong hop diem Chi tiet'!Y11+'Tong hop diem Chi tiet'!AC11+'Tong hop diem Chi tiet'!AG11+'Tong hop diem Chi tiet'!AK11</f>
        <v>2</v>
      </c>
      <c r="Y11" s="91">
        <f>'Tong hop diem Chi tiet'!AN11</f>
        <v>82.300000000000011</v>
      </c>
    </row>
    <row r="12" spans="1:25" ht="33" x14ac:dyDescent="0.2">
      <c r="A12" s="1">
        <v>5</v>
      </c>
      <c r="B12" s="2" t="s">
        <v>19</v>
      </c>
      <c r="C12" s="7">
        <f>'Tong hop diem Chi tiet'!C12</f>
        <v>9</v>
      </c>
      <c r="D12" s="7">
        <f>'Tong hop diem Chi tiet'!D12</f>
        <v>9.5</v>
      </c>
      <c r="E12" s="7">
        <f>'Tong hop diem Chi tiet'!E12</f>
        <v>16</v>
      </c>
      <c r="F12" s="7">
        <f>'Tong hop diem Chi tiet'!F12</f>
        <v>48</v>
      </c>
      <c r="G12" s="7">
        <f>'Tong hop diem Chi tiet'!G12</f>
        <v>10</v>
      </c>
      <c r="H12" s="7">
        <f>'Tong hop diem Chi tiet'!H12</f>
        <v>9.5</v>
      </c>
      <c r="I12" s="7">
        <f>'Tong hop diem Chi tiet'!I12</f>
        <v>17</v>
      </c>
      <c r="J12" s="7">
        <f>'Tong hop diem Chi tiet'!J12</f>
        <v>45</v>
      </c>
      <c r="K12" s="7">
        <f>'Tong hop diem Chi tiet'!K12</f>
        <v>9</v>
      </c>
      <c r="L12" s="7">
        <f>'Tong hop diem Chi tiet'!L12</f>
        <v>9.5</v>
      </c>
      <c r="M12" s="7">
        <f>'Tong hop diem Chi tiet'!M12</f>
        <v>17</v>
      </c>
      <c r="N12" s="7">
        <f>'Tong hop diem Chi tiet'!N12</f>
        <v>48.5</v>
      </c>
      <c r="O12" s="7">
        <f>'Tong hop diem Chi tiet'!O12</f>
        <v>9</v>
      </c>
      <c r="P12" s="7">
        <f>'Tong hop diem Chi tiet'!P12</f>
        <v>9.5</v>
      </c>
      <c r="Q12" s="7">
        <f>'Tong hop diem Chi tiet'!Q12</f>
        <v>16</v>
      </c>
      <c r="R12" s="7">
        <f>'Tong hop diem Chi tiet'!R12</f>
        <v>49</v>
      </c>
      <c r="S12" s="7">
        <f>'Tong hop diem Chi tiet'!S12</f>
        <v>9.5</v>
      </c>
      <c r="T12" s="7">
        <f>'Tong hop diem Chi tiet'!T12</f>
        <v>9.5</v>
      </c>
      <c r="U12" s="7">
        <f>'Tong hop diem Chi tiet'!U12</f>
        <v>17</v>
      </c>
      <c r="V12" s="7">
        <f>'Tong hop diem Chi tiet'!V12</f>
        <v>46</v>
      </c>
      <c r="W12" s="10">
        <f>'Tong hop diem (in)'!AM12</f>
        <v>8</v>
      </c>
      <c r="X12" s="10">
        <f>'Tong hop diem Chi tiet'!Y12+'Tong hop diem Chi tiet'!AC12+'Tong hop diem Chi tiet'!AG12+'Tong hop diem Chi tiet'!AK12</f>
        <v>1</v>
      </c>
      <c r="Y12" s="91">
        <f>'Tong hop diem Chi tiet'!AN12</f>
        <v>89.7</v>
      </c>
    </row>
    <row r="13" spans="1:25" ht="33" x14ac:dyDescent="0.2">
      <c r="A13" s="1">
        <v>6</v>
      </c>
      <c r="B13" s="2" t="s">
        <v>28</v>
      </c>
      <c r="C13" s="7">
        <f>'Tong hop diem Chi tiet'!C13</f>
        <v>9</v>
      </c>
      <c r="D13" s="7">
        <f>'Tong hop diem Chi tiet'!D13</f>
        <v>9</v>
      </c>
      <c r="E13" s="7">
        <f>'Tong hop diem Chi tiet'!E13</f>
        <v>15</v>
      </c>
      <c r="F13" s="7">
        <f>'Tong hop diem Chi tiet'!F13</f>
        <v>42</v>
      </c>
      <c r="G13" s="7">
        <f>'Tong hop diem Chi tiet'!G13</f>
        <v>9</v>
      </c>
      <c r="H13" s="7">
        <f>'Tong hop diem Chi tiet'!H13</f>
        <v>9</v>
      </c>
      <c r="I13" s="7">
        <f>'Tong hop diem Chi tiet'!I13</f>
        <v>14</v>
      </c>
      <c r="J13" s="7">
        <f>'Tong hop diem Chi tiet'!J13</f>
        <v>44</v>
      </c>
      <c r="K13" s="7">
        <f>'Tong hop diem Chi tiet'!K13</f>
        <v>9</v>
      </c>
      <c r="L13" s="7">
        <f>'Tong hop diem Chi tiet'!L13</f>
        <v>9.5</v>
      </c>
      <c r="M13" s="7">
        <f>'Tong hop diem Chi tiet'!M13</f>
        <v>14</v>
      </c>
      <c r="N13" s="7">
        <f>'Tong hop diem Chi tiet'!N13</f>
        <v>43</v>
      </c>
      <c r="O13" s="7">
        <f>'Tong hop diem Chi tiet'!O13</f>
        <v>9</v>
      </c>
      <c r="P13" s="7">
        <f>'Tong hop diem Chi tiet'!P13</f>
        <v>9.5</v>
      </c>
      <c r="Q13" s="7">
        <f>'Tong hop diem Chi tiet'!Q13</f>
        <v>14</v>
      </c>
      <c r="R13" s="7">
        <f>'Tong hop diem Chi tiet'!R13</f>
        <v>43</v>
      </c>
      <c r="S13" s="7">
        <f>'Tong hop diem Chi tiet'!S13</f>
        <v>9.5</v>
      </c>
      <c r="T13" s="7">
        <f>'Tong hop diem Chi tiet'!T13</f>
        <v>9</v>
      </c>
      <c r="U13" s="7">
        <f>'Tong hop diem Chi tiet'!U13</f>
        <v>15</v>
      </c>
      <c r="V13" s="7">
        <f>'Tong hop diem Chi tiet'!V13</f>
        <v>45</v>
      </c>
      <c r="W13" s="10">
        <f>'Tong hop diem (in)'!AM13</f>
        <v>7</v>
      </c>
      <c r="X13" s="10">
        <f>'Tong hop diem Chi tiet'!Y13+'Tong hop diem Chi tiet'!AC13+'Tong hop diem Chi tiet'!AG13+'Tong hop diem Chi tiet'!AK13</f>
        <v>0</v>
      </c>
      <c r="Y13" s="91">
        <f>'Tong hop diem Chi tiet'!AN13</f>
        <v>83.1</v>
      </c>
    </row>
    <row r="14" spans="1:25" ht="16.5" x14ac:dyDescent="0.2">
      <c r="A14" s="1">
        <v>7</v>
      </c>
      <c r="B14" s="2" t="s">
        <v>18</v>
      </c>
      <c r="C14" s="7">
        <f>'Tong hop diem Chi tiet'!C14</f>
        <v>9</v>
      </c>
      <c r="D14" s="7">
        <f>'Tong hop diem Chi tiet'!D14</f>
        <v>8.5</v>
      </c>
      <c r="E14" s="7">
        <f>'Tong hop diem Chi tiet'!E14</f>
        <v>17</v>
      </c>
      <c r="F14" s="7">
        <f>'Tong hop diem Chi tiet'!F14</f>
        <v>42</v>
      </c>
      <c r="G14" s="7">
        <f>'Tong hop diem Chi tiet'!G14</f>
        <v>9</v>
      </c>
      <c r="H14" s="7">
        <f>'Tong hop diem Chi tiet'!H14</f>
        <v>8.5</v>
      </c>
      <c r="I14" s="7">
        <f>'Tong hop diem Chi tiet'!I14</f>
        <v>17</v>
      </c>
      <c r="J14" s="7">
        <f>'Tong hop diem Chi tiet'!J14</f>
        <v>44</v>
      </c>
      <c r="K14" s="7">
        <f>'Tong hop diem Chi tiet'!K14</f>
        <v>9</v>
      </c>
      <c r="L14" s="7">
        <f>'Tong hop diem Chi tiet'!L14</f>
        <v>8.5</v>
      </c>
      <c r="M14" s="7">
        <f>'Tong hop diem Chi tiet'!M14</f>
        <v>17</v>
      </c>
      <c r="N14" s="7">
        <f>'Tong hop diem Chi tiet'!N14</f>
        <v>42</v>
      </c>
      <c r="O14" s="7">
        <f>'Tong hop diem Chi tiet'!O14</f>
        <v>9.5</v>
      </c>
      <c r="P14" s="7">
        <f>'Tong hop diem Chi tiet'!P14</f>
        <v>8</v>
      </c>
      <c r="Q14" s="7">
        <f>'Tong hop diem Chi tiet'!Q14</f>
        <v>17</v>
      </c>
      <c r="R14" s="7">
        <f>'Tong hop diem Chi tiet'!R14</f>
        <v>43</v>
      </c>
      <c r="S14" s="7">
        <f>'Tong hop diem Chi tiet'!S14</f>
        <v>9</v>
      </c>
      <c r="T14" s="7">
        <f>'Tong hop diem Chi tiet'!T14</f>
        <v>9</v>
      </c>
      <c r="U14" s="7">
        <f>'Tong hop diem Chi tiet'!U14</f>
        <v>17</v>
      </c>
      <c r="V14" s="7">
        <f>'Tong hop diem Chi tiet'!V14</f>
        <v>45</v>
      </c>
      <c r="W14" s="10">
        <f>'Tong hop diem (in)'!AM14</f>
        <v>7</v>
      </c>
      <c r="X14" s="10">
        <f>'Tong hop diem Chi tiet'!Y14+'Tong hop diem Chi tiet'!AC14+'Tong hop diem Chi tiet'!AG14+'Tong hop diem Chi tiet'!AK14</f>
        <v>1</v>
      </c>
      <c r="Y14" s="91">
        <f>'Tong hop diem Chi tiet'!AN14</f>
        <v>83.800000000000011</v>
      </c>
    </row>
    <row r="15" spans="1:25" ht="16.5" x14ac:dyDescent="0.2">
      <c r="A15" s="1">
        <v>8</v>
      </c>
      <c r="B15" s="2" t="s">
        <v>17</v>
      </c>
      <c r="C15" s="7">
        <f>'Tong hop diem Chi tiet'!C15</f>
        <v>9</v>
      </c>
      <c r="D15" s="7">
        <f>'Tong hop diem Chi tiet'!D15</f>
        <v>9.5</v>
      </c>
      <c r="E15" s="7">
        <f>'Tong hop diem Chi tiet'!E15</f>
        <v>17</v>
      </c>
      <c r="F15" s="7">
        <f>'Tong hop diem Chi tiet'!F15</f>
        <v>44</v>
      </c>
      <c r="G15" s="7">
        <f>'Tong hop diem Chi tiet'!G15</f>
        <v>9.5</v>
      </c>
      <c r="H15" s="7">
        <f>'Tong hop diem Chi tiet'!H15</f>
        <v>9.5</v>
      </c>
      <c r="I15" s="7">
        <f>'Tong hop diem Chi tiet'!I15</f>
        <v>18</v>
      </c>
      <c r="J15" s="7">
        <f>'Tong hop diem Chi tiet'!J15</f>
        <v>43</v>
      </c>
      <c r="K15" s="7">
        <f>'Tong hop diem Chi tiet'!K15</f>
        <v>9</v>
      </c>
      <c r="L15" s="7">
        <f>'Tong hop diem Chi tiet'!L15</f>
        <v>9.5</v>
      </c>
      <c r="M15" s="7">
        <f>'Tong hop diem Chi tiet'!M15</f>
        <v>15</v>
      </c>
      <c r="N15" s="7">
        <f>'Tong hop diem Chi tiet'!N15</f>
        <v>43.5</v>
      </c>
      <c r="O15" s="7">
        <f>'Tong hop diem Chi tiet'!O15</f>
        <v>9</v>
      </c>
      <c r="P15" s="7">
        <f>'Tong hop diem Chi tiet'!P15</f>
        <v>9.5</v>
      </c>
      <c r="Q15" s="7">
        <f>'Tong hop diem Chi tiet'!Q15</f>
        <v>15</v>
      </c>
      <c r="R15" s="7">
        <f>'Tong hop diem Chi tiet'!R15</f>
        <v>45</v>
      </c>
      <c r="S15" s="7">
        <f>'Tong hop diem Chi tiet'!S15</f>
        <v>9</v>
      </c>
      <c r="T15" s="7">
        <f>'Tong hop diem Chi tiet'!T15</f>
        <v>9.5</v>
      </c>
      <c r="U15" s="7">
        <f>'Tong hop diem Chi tiet'!U15</f>
        <v>17</v>
      </c>
      <c r="V15" s="7">
        <f>'Tong hop diem Chi tiet'!V15</f>
        <v>46</v>
      </c>
      <c r="W15" s="10">
        <f>'Tong hop diem (in)'!AM15</f>
        <v>7</v>
      </c>
      <c r="X15" s="10">
        <f>'Tong hop diem Chi tiet'!Y15+'Tong hop diem Chi tiet'!AC15+'Tong hop diem Chi tiet'!AG15+'Tong hop diem Chi tiet'!AK15</f>
        <v>0</v>
      </c>
      <c r="Y15" s="91">
        <f>'Tong hop diem Chi tiet'!AN15</f>
        <v>86.3</v>
      </c>
    </row>
    <row r="16" spans="1:25" ht="33" x14ac:dyDescent="0.2">
      <c r="A16" s="1">
        <v>9</v>
      </c>
      <c r="B16" s="2" t="s">
        <v>27</v>
      </c>
      <c r="C16" s="7">
        <f>'Tong hop diem Chi tiet'!C16</f>
        <v>9.5</v>
      </c>
      <c r="D16" s="7">
        <f>'Tong hop diem Chi tiet'!D16</f>
        <v>9</v>
      </c>
      <c r="E16" s="7">
        <f>'Tong hop diem Chi tiet'!E16</f>
        <v>16</v>
      </c>
      <c r="F16" s="7">
        <f>'Tong hop diem Chi tiet'!F16</f>
        <v>41</v>
      </c>
      <c r="G16" s="7">
        <f>'Tong hop diem Chi tiet'!G16</f>
        <v>9.5</v>
      </c>
      <c r="H16" s="7">
        <f>'Tong hop diem Chi tiet'!H16</f>
        <v>9</v>
      </c>
      <c r="I16" s="7">
        <f>'Tong hop diem Chi tiet'!I16</f>
        <v>16</v>
      </c>
      <c r="J16" s="7">
        <f>'Tong hop diem Chi tiet'!J16</f>
        <v>40</v>
      </c>
      <c r="K16" s="7">
        <f>'Tong hop diem Chi tiet'!K16</f>
        <v>9.5</v>
      </c>
      <c r="L16" s="7">
        <f>'Tong hop diem Chi tiet'!L16</f>
        <v>9</v>
      </c>
      <c r="M16" s="7">
        <f>'Tong hop diem Chi tiet'!M16</f>
        <v>16</v>
      </c>
      <c r="N16" s="7">
        <f>'Tong hop diem Chi tiet'!N16</f>
        <v>41</v>
      </c>
      <c r="O16" s="7">
        <f>'Tong hop diem Chi tiet'!O16</f>
        <v>9.5</v>
      </c>
      <c r="P16" s="7">
        <f>'Tong hop diem Chi tiet'!P16</f>
        <v>9</v>
      </c>
      <c r="Q16" s="7">
        <f>'Tong hop diem Chi tiet'!Q16</f>
        <v>16</v>
      </c>
      <c r="R16" s="7">
        <f>'Tong hop diem Chi tiet'!R16</f>
        <v>41</v>
      </c>
      <c r="S16" s="7">
        <f>'Tong hop diem Chi tiet'!S16</f>
        <v>9.5</v>
      </c>
      <c r="T16" s="7">
        <f>'Tong hop diem Chi tiet'!T16</f>
        <v>10</v>
      </c>
      <c r="U16" s="7">
        <f>'Tong hop diem Chi tiet'!U16</f>
        <v>16</v>
      </c>
      <c r="V16" s="7">
        <f>'Tong hop diem Chi tiet'!V16</f>
        <v>42</v>
      </c>
      <c r="W16" s="10">
        <f>'Tong hop diem (in)'!AM16</f>
        <v>6</v>
      </c>
      <c r="X16" s="10">
        <f>'Tong hop diem Chi tiet'!Y16+'Tong hop diem Chi tiet'!AC16+'Tong hop diem Chi tiet'!AG16+'Tong hop diem Chi tiet'!AK16</f>
        <v>1</v>
      </c>
      <c r="Y16" s="91">
        <f>'Tong hop diem Chi tiet'!AN16</f>
        <v>80.7</v>
      </c>
    </row>
    <row r="17" spans="1:25" ht="16.5" x14ac:dyDescent="0.2">
      <c r="A17" s="1">
        <v>10</v>
      </c>
      <c r="B17" s="4" t="s">
        <v>53</v>
      </c>
      <c r="C17" s="7">
        <f>'Tong hop diem Chi tiet'!C17</f>
        <v>9</v>
      </c>
      <c r="D17" s="7">
        <f>'Tong hop diem Chi tiet'!D17</f>
        <v>8</v>
      </c>
      <c r="E17" s="7">
        <f>'Tong hop diem Chi tiet'!E17</f>
        <v>15</v>
      </c>
      <c r="F17" s="7">
        <f>'Tong hop diem Chi tiet'!F17</f>
        <v>40</v>
      </c>
      <c r="G17" s="7">
        <f>'Tong hop diem Chi tiet'!G17</f>
        <v>9</v>
      </c>
      <c r="H17" s="7">
        <f>'Tong hop diem Chi tiet'!H17</f>
        <v>9</v>
      </c>
      <c r="I17" s="7">
        <f>'Tong hop diem Chi tiet'!I17</f>
        <v>16</v>
      </c>
      <c r="J17" s="7">
        <f>'Tong hop diem Chi tiet'!J17</f>
        <v>40</v>
      </c>
      <c r="K17" s="7">
        <f>'Tong hop diem Chi tiet'!K17</f>
        <v>9</v>
      </c>
      <c r="L17" s="7">
        <f>'Tong hop diem Chi tiet'!L17</f>
        <v>8</v>
      </c>
      <c r="M17" s="7">
        <f>'Tong hop diem Chi tiet'!M17</f>
        <v>15</v>
      </c>
      <c r="N17" s="7">
        <f>'Tong hop diem Chi tiet'!N17</f>
        <v>40</v>
      </c>
      <c r="O17" s="7">
        <f>'Tong hop diem Chi tiet'!O17</f>
        <v>9</v>
      </c>
      <c r="P17" s="7">
        <f>'Tong hop diem Chi tiet'!P17</f>
        <v>8.5</v>
      </c>
      <c r="Q17" s="7">
        <f>'Tong hop diem Chi tiet'!Q17</f>
        <v>15</v>
      </c>
      <c r="R17" s="7">
        <f>'Tong hop diem Chi tiet'!R17</f>
        <v>40</v>
      </c>
      <c r="S17" s="7">
        <f>'Tong hop diem Chi tiet'!S17</f>
        <v>9</v>
      </c>
      <c r="T17" s="7">
        <f>'Tong hop diem Chi tiet'!T17</f>
        <v>9</v>
      </c>
      <c r="U17" s="7">
        <f>'Tong hop diem Chi tiet'!U17</f>
        <v>15</v>
      </c>
      <c r="V17" s="7">
        <f>'Tong hop diem Chi tiet'!V17</f>
        <v>40</v>
      </c>
      <c r="W17" s="10">
        <f>'Tong hop diem (in)'!AM17</f>
        <v>6</v>
      </c>
      <c r="X17" s="10">
        <f>'Tong hop diem Chi tiet'!Y17+'Tong hop diem Chi tiet'!AC17+'Tong hop diem Chi tiet'!AG17+'Tong hop diem Chi tiet'!AK17</f>
        <v>2</v>
      </c>
      <c r="Y17" s="91">
        <f>'Tong hop diem Chi tiet'!AN17</f>
        <v>76.7</v>
      </c>
    </row>
    <row r="18" spans="1:25" ht="16.5" x14ac:dyDescent="0.2">
      <c r="A18" s="1">
        <v>11</v>
      </c>
      <c r="B18" s="15" t="s">
        <v>16</v>
      </c>
      <c r="C18" s="7">
        <f>'Tong hop diem Chi tiet'!C18</f>
        <v>9</v>
      </c>
      <c r="D18" s="7">
        <f>'Tong hop diem Chi tiet'!D18</f>
        <v>9</v>
      </c>
      <c r="E18" s="7">
        <f>'Tong hop diem Chi tiet'!E18</f>
        <v>16</v>
      </c>
      <c r="F18" s="7">
        <f>'Tong hop diem Chi tiet'!F18</f>
        <v>41</v>
      </c>
      <c r="G18" s="7">
        <f>'Tong hop diem Chi tiet'!G18</f>
        <v>9.5</v>
      </c>
      <c r="H18" s="7">
        <f>'Tong hop diem Chi tiet'!H18</f>
        <v>9.5</v>
      </c>
      <c r="I18" s="7">
        <f>'Tong hop diem Chi tiet'!I18</f>
        <v>15</v>
      </c>
      <c r="J18" s="7">
        <f>'Tong hop diem Chi tiet'!J18</f>
        <v>46</v>
      </c>
      <c r="K18" s="7">
        <f>'Tong hop diem Chi tiet'!K18</f>
        <v>9</v>
      </c>
      <c r="L18" s="7">
        <f>'Tong hop diem Chi tiet'!L18</f>
        <v>9</v>
      </c>
      <c r="M18" s="7">
        <f>'Tong hop diem Chi tiet'!M18</f>
        <v>16</v>
      </c>
      <c r="N18" s="7">
        <f>'Tong hop diem Chi tiet'!N18</f>
        <v>40.5</v>
      </c>
      <c r="O18" s="7">
        <f>'Tong hop diem Chi tiet'!O18</f>
        <v>9</v>
      </c>
      <c r="P18" s="7">
        <f>'Tong hop diem Chi tiet'!P18</f>
        <v>8.5</v>
      </c>
      <c r="Q18" s="7">
        <f>'Tong hop diem Chi tiet'!Q18</f>
        <v>16</v>
      </c>
      <c r="R18" s="7">
        <f>'Tong hop diem Chi tiet'!R18</f>
        <v>40.5</v>
      </c>
      <c r="S18" s="7">
        <f>'Tong hop diem Chi tiet'!S18</f>
        <v>9</v>
      </c>
      <c r="T18" s="7">
        <f>'Tong hop diem Chi tiet'!T18</f>
        <v>9.5</v>
      </c>
      <c r="U18" s="7">
        <f>'Tong hop diem Chi tiet'!U18</f>
        <v>16</v>
      </c>
      <c r="V18" s="7">
        <f>'Tong hop diem Chi tiet'!V18</f>
        <v>41</v>
      </c>
      <c r="W18" s="10">
        <f>'Tong hop diem (in)'!AM18</f>
        <v>7</v>
      </c>
      <c r="X18" s="10">
        <f>'Tong hop diem Chi tiet'!Y18+'Tong hop diem Chi tiet'!AC18+'Tong hop diem Chi tiet'!AG18+'Tong hop diem Chi tiet'!AK18</f>
        <v>0</v>
      </c>
      <c r="Y18" s="91">
        <f>'Tong hop diem Chi tiet'!AN18</f>
        <v>82.8</v>
      </c>
    </row>
    <row r="19" spans="1:25" ht="16.5" x14ac:dyDescent="0.2">
      <c r="A19" s="1">
        <v>12</v>
      </c>
      <c r="B19" s="2" t="s">
        <v>20</v>
      </c>
      <c r="C19" s="7">
        <f>'Tong hop diem Chi tiet'!C19</f>
        <v>9.5</v>
      </c>
      <c r="D19" s="7">
        <f>'Tong hop diem Chi tiet'!D19</f>
        <v>9</v>
      </c>
      <c r="E19" s="7">
        <f>'Tong hop diem Chi tiet'!E19</f>
        <v>19.5</v>
      </c>
      <c r="F19" s="7">
        <f>'Tong hop diem Chi tiet'!F19</f>
        <v>41</v>
      </c>
      <c r="G19" s="7">
        <f>'Tong hop diem Chi tiet'!G19</f>
        <v>9.5</v>
      </c>
      <c r="H19" s="7">
        <f>'Tong hop diem Chi tiet'!H19</f>
        <v>9</v>
      </c>
      <c r="I19" s="7">
        <f>'Tong hop diem Chi tiet'!I19</f>
        <v>19</v>
      </c>
      <c r="J19" s="7">
        <f>'Tong hop diem Chi tiet'!J19</f>
        <v>44</v>
      </c>
      <c r="K19" s="7">
        <f>'Tong hop diem Chi tiet'!K19</f>
        <v>9.5</v>
      </c>
      <c r="L19" s="7">
        <f>'Tong hop diem Chi tiet'!L19</f>
        <v>9</v>
      </c>
      <c r="M19" s="7">
        <f>'Tong hop diem Chi tiet'!M19</f>
        <v>19</v>
      </c>
      <c r="N19" s="7">
        <f>'Tong hop diem Chi tiet'!N19</f>
        <v>41</v>
      </c>
      <c r="O19" s="7">
        <f>'Tong hop diem Chi tiet'!O19</f>
        <v>9.5</v>
      </c>
      <c r="P19" s="7">
        <f>'Tong hop diem Chi tiet'!P19</f>
        <v>9.5</v>
      </c>
      <c r="Q19" s="7">
        <f>'Tong hop diem Chi tiet'!Q19</f>
        <v>19</v>
      </c>
      <c r="R19" s="7">
        <f>'Tong hop diem Chi tiet'!R19</f>
        <v>41.5</v>
      </c>
      <c r="S19" s="7">
        <f>'Tong hop diem Chi tiet'!S19</f>
        <v>9.5</v>
      </c>
      <c r="T19" s="7">
        <f>'Tong hop diem Chi tiet'!T19</f>
        <v>9.5</v>
      </c>
      <c r="U19" s="7">
        <f>'Tong hop diem Chi tiet'!U19</f>
        <v>19</v>
      </c>
      <c r="V19" s="7">
        <f>'Tong hop diem Chi tiet'!V19</f>
        <v>48</v>
      </c>
      <c r="W19" s="10">
        <f>'Tong hop diem (in)'!AM19</f>
        <v>5</v>
      </c>
      <c r="X19" s="10">
        <f>'Tong hop diem Chi tiet'!Y19+'Tong hop diem Chi tiet'!AC19+'Tong hop diem Chi tiet'!AG19+'Tong hop diem Chi tiet'!AK19</f>
        <v>1</v>
      </c>
      <c r="Y19" s="91">
        <f>'Tong hop diem Chi tiet'!AN19</f>
        <v>84.9</v>
      </c>
    </row>
    <row r="20" spans="1:25" ht="16.5" x14ac:dyDescent="0.2">
      <c r="A20" s="1">
        <v>13</v>
      </c>
      <c r="B20" s="14" t="s">
        <v>22</v>
      </c>
      <c r="C20" s="7">
        <f>'Tong hop diem Chi tiet'!C20</f>
        <v>8.5</v>
      </c>
      <c r="D20" s="7">
        <f>'Tong hop diem Chi tiet'!D20</f>
        <v>9</v>
      </c>
      <c r="E20" s="7">
        <f>'Tong hop diem Chi tiet'!E20</f>
        <v>16</v>
      </c>
      <c r="F20" s="7">
        <f>'Tong hop diem Chi tiet'!F20</f>
        <v>41</v>
      </c>
      <c r="G20" s="7">
        <f>'Tong hop diem Chi tiet'!G20</f>
        <v>9</v>
      </c>
      <c r="H20" s="7">
        <f>'Tong hop diem Chi tiet'!H20</f>
        <v>9</v>
      </c>
      <c r="I20" s="7">
        <f>'Tong hop diem Chi tiet'!I20</f>
        <v>18</v>
      </c>
      <c r="J20" s="7">
        <f>'Tong hop diem Chi tiet'!J20</f>
        <v>40</v>
      </c>
      <c r="K20" s="7">
        <f>'Tong hop diem Chi tiet'!K20</f>
        <v>8.5</v>
      </c>
      <c r="L20" s="7">
        <f>'Tong hop diem Chi tiet'!L20</f>
        <v>9</v>
      </c>
      <c r="M20" s="7">
        <f>'Tong hop diem Chi tiet'!M20</f>
        <v>16</v>
      </c>
      <c r="N20" s="7">
        <f>'Tong hop diem Chi tiet'!N20</f>
        <v>41</v>
      </c>
      <c r="O20" s="7">
        <f>'Tong hop diem Chi tiet'!O20</f>
        <v>8.5</v>
      </c>
      <c r="P20" s="7">
        <f>'Tong hop diem Chi tiet'!P20</f>
        <v>9.5</v>
      </c>
      <c r="Q20" s="7">
        <f>'Tong hop diem Chi tiet'!Q20</f>
        <v>16.5</v>
      </c>
      <c r="R20" s="7">
        <f>'Tong hop diem Chi tiet'!R20</f>
        <v>42</v>
      </c>
      <c r="S20" s="7">
        <f>'Tong hop diem Chi tiet'!S20</f>
        <v>8.5</v>
      </c>
      <c r="T20" s="7">
        <f>'Tong hop diem Chi tiet'!T20</f>
        <v>9</v>
      </c>
      <c r="U20" s="7">
        <f>'Tong hop diem Chi tiet'!U20</f>
        <v>16</v>
      </c>
      <c r="V20" s="7">
        <f>'Tong hop diem Chi tiet'!V20</f>
        <v>41</v>
      </c>
      <c r="W20" s="10">
        <f>'Tong hop diem (in)'!AM20</f>
        <v>10</v>
      </c>
      <c r="X20" s="10">
        <f>'Tong hop diem Chi tiet'!Y20+'Tong hop diem Chi tiet'!AC20+'Tong hop diem Chi tiet'!AG20+'Tong hop diem Chi tiet'!AK20</f>
        <v>1</v>
      </c>
      <c r="Y20" s="190">
        <f>'Tong hop diem Chi tiet'!AN20</f>
        <v>84.2</v>
      </c>
    </row>
    <row r="21" spans="1:25" ht="33.75" thickBot="1" x14ac:dyDescent="0.25">
      <c r="A21" s="97">
        <v>14</v>
      </c>
      <c r="B21" s="13" t="s">
        <v>24</v>
      </c>
      <c r="C21" s="92">
        <f>'Tong hop diem Chi tiet'!C21</f>
        <v>9</v>
      </c>
      <c r="D21" s="92">
        <f>'Tong hop diem Chi tiet'!D21</f>
        <v>8</v>
      </c>
      <c r="E21" s="92">
        <f>'Tong hop diem Chi tiet'!E21</f>
        <v>19</v>
      </c>
      <c r="F21" s="92">
        <f>'Tong hop diem Chi tiet'!F21</f>
        <v>40</v>
      </c>
      <c r="G21" s="92">
        <f>'Tong hop diem Chi tiet'!G21</f>
        <v>9.5</v>
      </c>
      <c r="H21" s="92">
        <f>'Tong hop diem Chi tiet'!H21</f>
        <v>8</v>
      </c>
      <c r="I21" s="92">
        <f>'Tong hop diem Chi tiet'!I21</f>
        <v>17</v>
      </c>
      <c r="J21" s="92">
        <f>'Tong hop diem Chi tiet'!J21</f>
        <v>40</v>
      </c>
      <c r="K21" s="92">
        <f>'Tong hop diem Chi tiet'!K21</f>
        <v>8.5</v>
      </c>
      <c r="L21" s="92">
        <f>'Tong hop diem Chi tiet'!L21</f>
        <v>8</v>
      </c>
      <c r="M21" s="92">
        <f>'Tong hop diem Chi tiet'!M21</f>
        <v>18.5</v>
      </c>
      <c r="N21" s="92">
        <f>'Tong hop diem Chi tiet'!N21</f>
        <v>40</v>
      </c>
      <c r="O21" s="92">
        <f>'Tong hop diem Chi tiet'!O21</f>
        <v>9</v>
      </c>
      <c r="P21" s="92">
        <f>'Tong hop diem Chi tiet'!P21</f>
        <v>8</v>
      </c>
      <c r="Q21" s="92">
        <f>'Tong hop diem Chi tiet'!Q21</f>
        <v>18.5</v>
      </c>
      <c r="R21" s="92">
        <f>'Tong hop diem Chi tiet'!R21</f>
        <v>40</v>
      </c>
      <c r="S21" s="92">
        <f>'Tong hop diem Chi tiet'!S21</f>
        <v>8.5</v>
      </c>
      <c r="T21" s="92">
        <f>'Tong hop diem Chi tiet'!T21</f>
        <v>8.5</v>
      </c>
      <c r="U21" s="92">
        <f>'Tong hop diem Chi tiet'!U21</f>
        <v>18</v>
      </c>
      <c r="V21" s="92">
        <f>'Tong hop diem Chi tiet'!V21</f>
        <v>40</v>
      </c>
      <c r="W21" s="92">
        <f>'Tong hop diem (in)'!AM21</f>
        <v>6</v>
      </c>
      <c r="X21" s="92">
        <f>'Tong hop diem Chi tiet'!Y21+'Tong hop diem Chi tiet'!AC21+'Tong hop diem Chi tiet'!AG21+'Tong hop diem Chi tiet'!AK21</f>
        <v>2</v>
      </c>
      <c r="Y21" s="189">
        <f>'Tong hop diem Chi tiet'!AN21</f>
        <v>79.2</v>
      </c>
    </row>
  </sheetData>
  <mergeCells count="32">
    <mergeCell ref="Y4:Y7"/>
    <mergeCell ref="W5:W7"/>
    <mergeCell ref="X5:X7"/>
    <mergeCell ref="V6:V7"/>
    <mergeCell ref="P6:P7"/>
    <mergeCell ref="Q6:Q7"/>
    <mergeCell ref="R6:R7"/>
    <mergeCell ref="S6:S7"/>
    <mergeCell ref="T6:T7"/>
    <mergeCell ref="U6:U7"/>
    <mergeCell ref="S5:V5"/>
    <mergeCell ref="J6:J7"/>
    <mergeCell ref="K6:K7"/>
    <mergeCell ref="L6:L7"/>
    <mergeCell ref="M6:M7"/>
    <mergeCell ref="N6:N7"/>
    <mergeCell ref="A2:V2"/>
    <mergeCell ref="A4:A7"/>
    <mergeCell ref="B4:B7"/>
    <mergeCell ref="C4:V4"/>
    <mergeCell ref="F6:F7"/>
    <mergeCell ref="G6:G7"/>
    <mergeCell ref="H6:H7"/>
    <mergeCell ref="I6:I7"/>
    <mergeCell ref="O6:O7"/>
    <mergeCell ref="C5:F5"/>
    <mergeCell ref="G5:J5"/>
    <mergeCell ref="K5:N5"/>
    <mergeCell ref="O5:R5"/>
    <mergeCell ref="C6:C7"/>
    <mergeCell ref="D6:D7"/>
    <mergeCell ref="E6:E7"/>
  </mergeCells>
  <pageMargins left="0.28999999999999998" right="0.2" top="0.34" bottom="0.3" header="0.17" footer="0.17"/>
  <pageSetup paperSize="9"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="70" zoomScaleNormal="70" workbookViewId="0">
      <selection activeCell="G23" sqref="G23"/>
    </sheetView>
  </sheetViews>
  <sheetFormatPr defaultRowHeight="16.5" x14ac:dyDescent="0.25"/>
  <cols>
    <col min="1" max="1" width="4.5703125" style="5" customWidth="1"/>
    <col min="2" max="2" width="32.7109375" style="5" customWidth="1"/>
    <col min="3" max="7" width="9" style="47" customWidth="1"/>
    <col min="8" max="8" width="13.42578125" style="47" customWidth="1"/>
    <col min="9" max="16384" width="9.140625" style="5"/>
  </cols>
  <sheetData>
    <row r="2" spans="1:8" x14ac:dyDescent="0.25">
      <c r="A2" s="188" t="s">
        <v>2</v>
      </c>
      <c r="B2" s="188"/>
      <c r="C2" s="188"/>
      <c r="D2" s="188"/>
      <c r="E2" s="188"/>
      <c r="F2" s="188"/>
      <c r="G2" s="188"/>
      <c r="H2" s="188"/>
    </row>
    <row r="3" spans="1:8" x14ac:dyDescent="0.25">
      <c r="A3" s="48"/>
      <c r="B3" s="48"/>
      <c r="C3" s="48"/>
      <c r="D3" s="48"/>
      <c r="E3" s="48"/>
      <c r="F3" s="48"/>
      <c r="G3" s="48"/>
      <c r="H3" s="48"/>
    </row>
    <row r="4" spans="1:8" ht="16.5" customHeight="1" x14ac:dyDescent="0.25">
      <c r="A4" s="174"/>
      <c r="B4" s="174" t="s">
        <v>11</v>
      </c>
      <c r="C4" s="174" t="s">
        <v>12</v>
      </c>
      <c r="D4" s="174" t="s">
        <v>13</v>
      </c>
      <c r="E4" s="174" t="s">
        <v>29</v>
      </c>
      <c r="F4" s="174" t="s">
        <v>14</v>
      </c>
      <c r="G4" s="174" t="s">
        <v>92</v>
      </c>
      <c r="H4" s="133" t="s">
        <v>1</v>
      </c>
    </row>
    <row r="5" spans="1:8" ht="16.5" customHeight="1" x14ac:dyDescent="0.25">
      <c r="A5" s="174"/>
      <c r="B5" s="174"/>
      <c r="C5" s="174"/>
      <c r="D5" s="174"/>
      <c r="E5" s="174"/>
      <c r="F5" s="174"/>
      <c r="G5" s="174"/>
      <c r="H5" s="133"/>
    </row>
    <row r="6" spans="1:8" ht="49.5" customHeight="1" x14ac:dyDescent="0.25">
      <c r="A6" s="174"/>
      <c r="B6" s="174"/>
      <c r="C6" s="174"/>
      <c r="D6" s="174"/>
      <c r="E6" s="174"/>
      <c r="F6" s="174"/>
      <c r="G6" s="174"/>
      <c r="H6" s="133"/>
    </row>
    <row r="7" spans="1:8" ht="33" customHeight="1" x14ac:dyDescent="0.25">
      <c r="A7" s="174"/>
      <c r="B7" s="174"/>
      <c r="C7" s="174"/>
      <c r="D7" s="174"/>
      <c r="E7" s="174"/>
      <c r="F7" s="174"/>
      <c r="G7" s="174"/>
      <c r="H7" s="133"/>
    </row>
    <row r="8" spans="1:8" x14ac:dyDescent="0.25">
      <c r="A8" s="61">
        <v>3</v>
      </c>
      <c r="B8" s="62" t="s">
        <v>21</v>
      </c>
      <c r="C8" s="61">
        <f>'Chao hoi (Nhap)'!U11</f>
        <v>9.5</v>
      </c>
      <c r="D8" s="61">
        <f>'Tieu pham (Nhap)'!U11</f>
        <v>9.4</v>
      </c>
      <c r="E8" s="61">
        <f>'XL tinh huong (Nhap)'!Z11</f>
        <v>19.399999999999999</v>
      </c>
      <c r="F8" s="61">
        <f>'Thuyet trinh (Nhap)'!AO11</f>
        <v>45.2</v>
      </c>
      <c r="G8" s="61">
        <f>'Kien thuc'!N10</f>
        <v>9</v>
      </c>
      <c r="H8" s="61">
        <f t="shared" ref="H8:H21" si="0">SUM(C8:G8)</f>
        <v>92.5</v>
      </c>
    </row>
    <row r="9" spans="1:8" x14ac:dyDescent="0.25">
      <c r="A9" s="61">
        <v>5</v>
      </c>
      <c r="B9" s="62" t="s">
        <v>19</v>
      </c>
      <c r="C9" s="61">
        <f>'Chao hoi (Nhap)'!U13</f>
        <v>9.3000000000000007</v>
      </c>
      <c r="D9" s="61">
        <f>'Tieu pham (Nhap)'!U13</f>
        <v>9.5</v>
      </c>
      <c r="E9" s="61">
        <f>'XL tinh huong (Nhap)'!Z13</f>
        <v>15.600000000000001</v>
      </c>
      <c r="F9" s="61">
        <f>'Thuyet trinh (Nhap)'!AO13</f>
        <v>47.3</v>
      </c>
      <c r="G9" s="61">
        <f>'Kien thuc'!N12</f>
        <v>8</v>
      </c>
      <c r="H9" s="61">
        <f t="shared" si="0"/>
        <v>89.7</v>
      </c>
    </row>
    <row r="10" spans="1:8" x14ac:dyDescent="0.25">
      <c r="A10" s="61">
        <v>8</v>
      </c>
      <c r="B10" s="62" t="s">
        <v>17</v>
      </c>
      <c r="C10" s="61">
        <f>'Chao hoi (Nhap)'!U16</f>
        <v>9.1</v>
      </c>
      <c r="D10" s="61">
        <f>'Tieu pham (Nhap)'!U16</f>
        <v>9.5</v>
      </c>
      <c r="E10" s="61">
        <f>'XL tinh huong (Nhap)'!Z16</f>
        <v>16.399999999999999</v>
      </c>
      <c r="F10" s="61">
        <f>'Thuyet trinh (Nhap)'!AO16</f>
        <v>44.3</v>
      </c>
      <c r="G10" s="61">
        <f>'Kien thuc'!N15</f>
        <v>7</v>
      </c>
      <c r="H10" s="61">
        <f t="shared" si="0"/>
        <v>86.3</v>
      </c>
    </row>
    <row r="11" spans="1:8" x14ac:dyDescent="0.25">
      <c r="A11" s="61">
        <v>12</v>
      </c>
      <c r="B11" s="62" t="s">
        <v>20</v>
      </c>
      <c r="C11" s="61">
        <f>'Chao hoi (Nhap)'!U20</f>
        <v>9.5</v>
      </c>
      <c r="D11" s="61">
        <f>'Tieu pham (Nhap)'!U20</f>
        <v>8.1999999999999993</v>
      </c>
      <c r="E11" s="61">
        <f>'XL tinh huong (Nhap)'!Z20</f>
        <v>19.100000000000001</v>
      </c>
      <c r="F11" s="61">
        <f>'Thuyet trinh (Nhap)'!AO20</f>
        <v>43.1</v>
      </c>
      <c r="G11" s="61">
        <f>'Kien thuc'!N19</f>
        <v>5</v>
      </c>
      <c r="H11" s="61">
        <f t="shared" si="0"/>
        <v>84.9</v>
      </c>
    </row>
    <row r="12" spans="1:8" x14ac:dyDescent="0.25">
      <c r="A12" s="61">
        <v>13</v>
      </c>
      <c r="B12" s="62" t="s">
        <v>22</v>
      </c>
      <c r="C12" s="61">
        <f>'Chao hoi (Nhap)'!U21</f>
        <v>8.6</v>
      </c>
      <c r="D12" s="61">
        <f>'Tieu pham (Nhap)'!U21</f>
        <v>8.1</v>
      </c>
      <c r="E12" s="61">
        <f>'XL tinh huong (Nhap)'!Z21</f>
        <v>16.5</v>
      </c>
      <c r="F12" s="61">
        <f>'Thuyet trinh (Nhap)'!AO21</f>
        <v>41</v>
      </c>
      <c r="G12" s="61">
        <f>'Kien thuc'!N20</f>
        <v>10</v>
      </c>
      <c r="H12" s="61">
        <f t="shared" si="0"/>
        <v>84.2</v>
      </c>
    </row>
    <row r="13" spans="1:8" x14ac:dyDescent="0.25">
      <c r="A13" s="61">
        <v>7</v>
      </c>
      <c r="B13" s="62" t="s">
        <v>18</v>
      </c>
      <c r="C13" s="61">
        <f>'Chao hoi (Nhap)'!U15</f>
        <v>9.1</v>
      </c>
      <c r="D13" s="61">
        <f>'Tieu pham (Nhap)'!U15</f>
        <v>8.5</v>
      </c>
      <c r="E13" s="61">
        <f>'XL tinh huong (Nhap)'!Z15</f>
        <v>17</v>
      </c>
      <c r="F13" s="61">
        <f>'Thuyet trinh (Nhap)'!AO15</f>
        <v>42.2</v>
      </c>
      <c r="G13" s="61">
        <f>'Kien thuc'!N14</f>
        <v>7</v>
      </c>
      <c r="H13" s="61">
        <f t="shared" si="0"/>
        <v>83.800000000000011</v>
      </c>
    </row>
    <row r="14" spans="1:8" ht="33" x14ac:dyDescent="0.25">
      <c r="A14" s="61">
        <v>6</v>
      </c>
      <c r="B14" s="62" t="s">
        <v>28</v>
      </c>
      <c r="C14" s="61">
        <f>'Chao hoi (Nhap)'!U14</f>
        <v>9.1</v>
      </c>
      <c r="D14" s="61">
        <f>'Tieu pham (Nhap)'!U14</f>
        <v>9.1999999999999993</v>
      </c>
      <c r="E14" s="61">
        <f>'XL tinh huong (Nhap)'!Z14</f>
        <v>14.4</v>
      </c>
      <c r="F14" s="61">
        <f>'Thuyet trinh (Nhap)'!AO14</f>
        <v>43.4</v>
      </c>
      <c r="G14" s="61">
        <f>'Kien thuc'!N13</f>
        <v>7</v>
      </c>
      <c r="H14" s="61">
        <f t="shared" si="0"/>
        <v>83.1</v>
      </c>
    </row>
    <row r="15" spans="1:8" x14ac:dyDescent="0.25">
      <c r="A15" s="61">
        <v>11</v>
      </c>
      <c r="B15" s="62" t="s">
        <v>16</v>
      </c>
      <c r="C15" s="61">
        <f>'Chao hoi (Nhap)'!U19</f>
        <v>9.1</v>
      </c>
      <c r="D15" s="61">
        <f>'Tieu pham (Nhap)'!U19</f>
        <v>9.1</v>
      </c>
      <c r="E15" s="61">
        <f>'XL tinh huong (Nhap)'!Z19</f>
        <v>15.8</v>
      </c>
      <c r="F15" s="61">
        <f>'Thuyet trinh (Nhap)'!AO19</f>
        <v>41.8</v>
      </c>
      <c r="G15" s="61">
        <f>'Kien thuc'!N18</f>
        <v>7</v>
      </c>
      <c r="H15" s="61">
        <f t="shared" si="0"/>
        <v>82.8</v>
      </c>
    </row>
    <row r="16" spans="1:8" x14ac:dyDescent="0.25">
      <c r="A16" s="61">
        <v>4</v>
      </c>
      <c r="B16" s="62" t="s">
        <v>23</v>
      </c>
      <c r="C16" s="61">
        <f>'Chao hoi (Nhap)'!U12</f>
        <v>9</v>
      </c>
      <c r="D16" s="61">
        <f>'Tieu pham (Nhap)'!U12</f>
        <v>8.8000000000000007</v>
      </c>
      <c r="E16" s="61">
        <f>'XL tinh huong (Nhap)'!Z12</f>
        <v>19.3</v>
      </c>
      <c r="F16" s="61">
        <f>'Thuyet trinh (Nhap)'!AO12</f>
        <v>39.200000000000003</v>
      </c>
      <c r="G16" s="61">
        <f>'Kien thuc'!N11</f>
        <v>6</v>
      </c>
      <c r="H16" s="61">
        <f t="shared" si="0"/>
        <v>82.300000000000011</v>
      </c>
    </row>
    <row r="17" spans="1:8" ht="33" x14ac:dyDescent="0.25">
      <c r="A17" s="61">
        <v>2</v>
      </c>
      <c r="B17" s="62" t="s">
        <v>60</v>
      </c>
      <c r="C17" s="61">
        <f>'Chao hoi (Nhap)'!U10</f>
        <v>8.3000000000000007</v>
      </c>
      <c r="D17" s="61">
        <f>'Tieu pham (Nhap)'!U10</f>
        <v>8.1999999999999993</v>
      </c>
      <c r="E17" s="61">
        <f>'XL tinh huong (Nhap)'!Z10</f>
        <v>16.600000000000001</v>
      </c>
      <c r="F17" s="61">
        <f>'Thuyet trinh (Nhap)'!AO10</f>
        <v>39.6</v>
      </c>
      <c r="G17" s="61">
        <f>'Kien thuc'!N9</f>
        <v>8</v>
      </c>
      <c r="H17" s="61">
        <f t="shared" si="0"/>
        <v>80.7</v>
      </c>
    </row>
    <row r="18" spans="1:8" ht="33" x14ac:dyDescent="0.25">
      <c r="A18" s="61">
        <v>9</v>
      </c>
      <c r="B18" s="62" t="s">
        <v>27</v>
      </c>
      <c r="C18" s="61">
        <f>'Chao hoi (Nhap)'!U17</f>
        <v>8.5</v>
      </c>
      <c r="D18" s="61">
        <f>'Tieu pham (Nhap)'!U17</f>
        <v>9.1999999999999993</v>
      </c>
      <c r="E18" s="61">
        <f>'XL tinh huong (Nhap)'!Z17</f>
        <v>16</v>
      </c>
      <c r="F18" s="61">
        <f>'Thuyet trinh (Nhap)'!AO17</f>
        <v>41</v>
      </c>
      <c r="G18" s="61">
        <f>'Kien thuc'!N16</f>
        <v>6</v>
      </c>
      <c r="H18" s="61">
        <f t="shared" si="0"/>
        <v>80.7</v>
      </c>
    </row>
    <row r="19" spans="1:8" ht="33" x14ac:dyDescent="0.25">
      <c r="A19" s="61">
        <v>14</v>
      </c>
      <c r="B19" s="62" t="s">
        <v>24</v>
      </c>
      <c r="C19" s="61">
        <f>'Chao hoi (Nhap)'!U22</f>
        <v>7.9</v>
      </c>
      <c r="D19" s="61">
        <f>'Tieu pham (Nhap)'!U22</f>
        <v>7.1</v>
      </c>
      <c r="E19" s="61">
        <f>'XL tinh huong (Nhap)'!Z22</f>
        <v>18.2</v>
      </c>
      <c r="F19" s="61">
        <f>'Thuyet trinh (Nhap)'!AO22</f>
        <v>40</v>
      </c>
      <c r="G19" s="61">
        <f>'Kien thuc'!N21</f>
        <v>6</v>
      </c>
      <c r="H19" s="61">
        <f t="shared" si="0"/>
        <v>79.2</v>
      </c>
    </row>
    <row r="20" spans="1:8" ht="33" x14ac:dyDescent="0.25">
      <c r="A20" s="61">
        <v>1</v>
      </c>
      <c r="B20" s="62" t="s">
        <v>59</v>
      </c>
      <c r="C20" s="61">
        <f>'Chao hoi (Nhap)'!U9</f>
        <v>8.9</v>
      </c>
      <c r="D20" s="61">
        <f>'Tieu pham (Nhap)'!U9</f>
        <v>7.6</v>
      </c>
      <c r="E20" s="61">
        <f>'XL tinh huong (Nhap)'!Z9</f>
        <v>14.4</v>
      </c>
      <c r="F20" s="61">
        <f>'Thuyet trinh (Nhap)'!AO9</f>
        <v>41.5</v>
      </c>
      <c r="G20" s="61">
        <f>'Kien thuc'!N8</f>
        <v>6</v>
      </c>
      <c r="H20" s="61">
        <f t="shared" si="0"/>
        <v>78.400000000000006</v>
      </c>
    </row>
    <row r="21" spans="1:8" x14ac:dyDescent="0.25">
      <c r="A21" s="61">
        <v>10</v>
      </c>
      <c r="B21" s="62" t="s">
        <v>53</v>
      </c>
      <c r="C21" s="61">
        <f>'Chao hoi (Nhap)'!U18</f>
        <v>9</v>
      </c>
      <c r="D21" s="61">
        <f>'Tieu pham (Nhap)'!U18</f>
        <v>8.5</v>
      </c>
      <c r="E21" s="61">
        <f>'XL tinh huong (Nhap)'!Z18</f>
        <v>15.2</v>
      </c>
      <c r="F21" s="61">
        <f>'Thuyet trinh (Nhap)'!AO18</f>
        <v>38</v>
      </c>
      <c r="G21" s="61">
        <f>'Kien thuc'!N17</f>
        <v>6</v>
      </c>
      <c r="H21" s="61">
        <f t="shared" si="0"/>
        <v>76.7</v>
      </c>
    </row>
  </sheetData>
  <autoFilter ref="A4:H7">
    <sortState ref="A11:H21">
      <sortCondition descending="1" ref="H4:H7"/>
    </sortState>
  </autoFilter>
  <mergeCells count="9"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ageMargins left="0.28999999999999998" right="0.2" top="0.34" bottom="0.3" header="0.17" footer="0.17"/>
  <pageSetup paperSize="9" scale="98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opLeftCell="A13" workbookViewId="0">
      <selection activeCell="C29" sqref="C29"/>
    </sheetView>
  </sheetViews>
  <sheetFormatPr defaultRowHeight="12.75" x14ac:dyDescent="0.2"/>
  <cols>
    <col min="1" max="1" width="6.28515625" customWidth="1"/>
    <col min="2" max="2" width="56.140625" customWidth="1"/>
    <col min="3" max="3" width="10.85546875" customWidth="1"/>
    <col min="4" max="4" width="10" customWidth="1"/>
  </cols>
  <sheetData>
    <row r="3" spans="1:4" ht="18.75" x14ac:dyDescent="0.3">
      <c r="A3" s="150" t="s">
        <v>4</v>
      </c>
      <c r="B3" s="150"/>
      <c r="C3" s="150"/>
      <c r="D3" s="12"/>
    </row>
    <row r="5" spans="1:4" ht="16.5" customHeight="1" x14ac:dyDescent="0.2">
      <c r="A5" s="174" t="s">
        <v>120</v>
      </c>
      <c r="B5" s="174" t="s">
        <v>3</v>
      </c>
      <c r="C5" s="187" t="s">
        <v>1</v>
      </c>
      <c r="D5" s="187" t="s">
        <v>91</v>
      </c>
    </row>
    <row r="6" spans="1:4" ht="16.5" customHeight="1" x14ac:dyDescent="0.2">
      <c r="A6" s="174"/>
      <c r="B6" s="174"/>
      <c r="C6" s="187"/>
      <c r="D6" s="187"/>
    </row>
    <row r="7" spans="1:4" ht="16.5" customHeight="1" x14ac:dyDescent="0.2">
      <c r="A7" s="174"/>
      <c r="B7" s="174"/>
      <c r="C7" s="187"/>
      <c r="D7" s="187"/>
    </row>
    <row r="8" spans="1:4" ht="30" customHeight="1" x14ac:dyDescent="0.2">
      <c r="A8" s="61">
        <v>3</v>
      </c>
      <c r="B8" s="62" t="s">
        <v>21</v>
      </c>
      <c r="C8" s="61">
        <f>'Tong hop diem Chi tiet'!AN10</f>
        <v>92.5</v>
      </c>
      <c r="D8" s="61">
        <v>1</v>
      </c>
    </row>
    <row r="9" spans="1:4" ht="30" customHeight="1" x14ac:dyDescent="0.2">
      <c r="A9" s="61">
        <v>5</v>
      </c>
      <c r="B9" s="62" t="s">
        <v>19</v>
      </c>
      <c r="C9" s="61">
        <f>'Tong hop diem Chi tiet'!AN12</f>
        <v>89.7</v>
      </c>
      <c r="D9" s="61">
        <v>2</v>
      </c>
    </row>
    <row r="10" spans="1:4" ht="30" customHeight="1" x14ac:dyDescent="0.2">
      <c r="A10" s="61">
        <v>8</v>
      </c>
      <c r="B10" s="62" t="s">
        <v>17</v>
      </c>
      <c r="C10" s="61">
        <f>'Tong hop diem Chi tiet'!AN15</f>
        <v>86.3</v>
      </c>
      <c r="D10" s="61">
        <v>3</v>
      </c>
    </row>
    <row r="11" spans="1:4" ht="30" customHeight="1" x14ac:dyDescent="0.2">
      <c r="A11" s="61">
        <v>12</v>
      </c>
      <c r="B11" s="62" t="s">
        <v>20</v>
      </c>
      <c r="C11" s="61">
        <f>'Tong hop diem Chi tiet'!AN19</f>
        <v>84.9</v>
      </c>
      <c r="D11" s="61">
        <v>4</v>
      </c>
    </row>
    <row r="12" spans="1:4" ht="30" customHeight="1" x14ac:dyDescent="0.2">
      <c r="A12" s="61">
        <v>13</v>
      </c>
      <c r="B12" s="62" t="s">
        <v>22</v>
      </c>
      <c r="C12" s="61">
        <f>'Tong hop diem Chi tiet'!AN20</f>
        <v>84.2</v>
      </c>
      <c r="D12" s="61">
        <v>5</v>
      </c>
    </row>
    <row r="13" spans="1:4" ht="30" customHeight="1" x14ac:dyDescent="0.2">
      <c r="A13" s="61">
        <v>7</v>
      </c>
      <c r="B13" s="62" t="s">
        <v>18</v>
      </c>
      <c r="C13" s="61">
        <f>'Tong hop diem Chi tiet'!AN14</f>
        <v>83.800000000000011</v>
      </c>
      <c r="D13" s="61">
        <v>6</v>
      </c>
    </row>
    <row r="14" spans="1:4" ht="30" customHeight="1" x14ac:dyDescent="0.2">
      <c r="A14" s="61">
        <v>6</v>
      </c>
      <c r="B14" s="62" t="s">
        <v>28</v>
      </c>
      <c r="C14" s="61">
        <f>'Tong hop diem Chi tiet'!AN13</f>
        <v>83.1</v>
      </c>
      <c r="D14" s="61">
        <v>7</v>
      </c>
    </row>
    <row r="15" spans="1:4" ht="30" customHeight="1" x14ac:dyDescent="0.2">
      <c r="A15" s="61">
        <v>11</v>
      </c>
      <c r="B15" s="62" t="s">
        <v>16</v>
      </c>
      <c r="C15" s="61">
        <f>'Tong hop diem Chi tiet'!AN18</f>
        <v>82.8</v>
      </c>
      <c r="D15" s="61">
        <v>8</v>
      </c>
    </row>
    <row r="16" spans="1:4" ht="30" customHeight="1" x14ac:dyDescent="0.2">
      <c r="A16" s="61">
        <v>4</v>
      </c>
      <c r="B16" s="62" t="s">
        <v>23</v>
      </c>
      <c r="C16" s="61">
        <f>'Tong hop diem Chi tiet'!AN11</f>
        <v>82.300000000000011</v>
      </c>
      <c r="D16" s="61">
        <v>9</v>
      </c>
    </row>
    <row r="17" spans="1:4" ht="30" customHeight="1" x14ac:dyDescent="0.2">
      <c r="A17" s="61">
        <v>2</v>
      </c>
      <c r="B17" s="62" t="s">
        <v>26</v>
      </c>
      <c r="C17" s="61">
        <f>'Tong hop diem Chi tiet'!AN9</f>
        <v>80.7</v>
      </c>
      <c r="D17" s="61">
        <v>10</v>
      </c>
    </row>
    <row r="18" spans="1:4" ht="30" customHeight="1" x14ac:dyDescent="0.2">
      <c r="A18" s="61">
        <v>9</v>
      </c>
      <c r="B18" s="62" t="s">
        <v>27</v>
      </c>
      <c r="C18" s="61">
        <f>'Tong hop diem Chi tiet'!AN16</f>
        <v>80.7</v>
      </c>
      <c r="D18" s="61">
        <v>11</v>
      </c>
    </row>
    <row r="19" spans="1:4" ht="30" customHeight="1" x14ac:dyDescent="0.2">
      <c r="A19" s="61">
        <v>14</v>
      </c>
      <c r="B19" s="62" t="s">
        <v>24</v>
      </c>
      <c r="C19" s="61">
        <f>'Tong hop diem Chi tiet'!AN21</f>
        <v>79.2</v>
      </c>
      <c r="D19" s="61">
        <v>12</v>
      </c>
    </row>
    <row r="20" spans="1:4" ht="30" customHeight="1" x14ac:dyDescent="0.2">
      <c r="A20" s="61">
        <v>1</v>
      </c>
      <c r="B20" s="62" t="s">
        <v>25</v>
      </c>
      <c r="C20" s="61">
        <f>'Tong hop diem Chi tiet'!AN8</f>
        <v>78.400000000000006</v>
      </c>
      <c r="D20" s="61">
        <v>13</v>
      </c>
    </row>
    <row r="21" spans="1:4" ht="30" customHeight="1" x14ac:dyDescent="0.2">
      <c r="A21" s="61">
        <v>10</v>
      </c>
      <c r="B21" s="62" t="s">
        <v>53</v>
      </c>
      <c r="C21" s="61">
        <f>'Tong hop diem Chi tiet'!AN17</f>
        <v>76.7</v>
      </c>
      <c r="D21" s="61">
        <v>14</v>
      </c>
    </row>
  </sheetData>
  <autoFilter ref="A5:C7">
    <sortState ref="A10:C21">
      <sortCondition descending="1" ref="C5:C7"/>
    </sortState>
  </autoFilter>
  <mergeCells count="5">
    <mergeCell ref="A3:C3"/>
    <mergeCell ref="A5:A7"/>
    <mergeCell ref="B5:B7"/>
    <mergeCell ref="C5:C7"/>
    <mergeCell ref="D5:D7"/>
  </mergeCells>
  <pageMargins left="0.85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zoomScale="70" zoomScaleNormal="70" workbookViewId="0">
      <selection activeCell="I9" sqref="I9"/>
    </sheetView>
  </sheetViews>
  <sheetFormatPr defaultRowHeight="12.75" x14ac:dyDescent="0.2"/>
  <cols>
    <col min="1" max="1" width="6.7109375" customWidth="1"/>
    <col min="2" max="2" width="59.140625" customWidth="1"/>
    <col min="3" max="3" width="14.7109375" customWidth="1"/>
    <col min="4" max="4" width="12.42578125" customWidth="1"/>
    <col min="5" max="5" width="11.140625" customWidth="1"/>
    <col min="7" max="7" width="12.5703125" customWidth="1"/>
  </cols>
  <sheetData>
    <row r="5" spans="1:11" s="5" customFormat="1" ht="16.5" customHeight="1" x14ac:dyDescent="0.25">
      <c r="A5" s="151"/>
      <c r="B5" s="151" t="s">
        <v>11</v>
      </c>
      <c r="C5" s="174" t="s">
        <v>93</v>
      </c>
      <c r="D5" s="174" t="s">
        <v>94</v>
      </c>
      <c r="E5" s="174" t="s">
        <v>95</v>
      </c>
      <c r="F5" s="174" t="s">
        <v>96</v>
      </c>
      <c r="G5" s="174" t="s">
        <v>97</v>
      </c>
      <c r="H5" s="174" t="s">
        <v>98</v>
      </c>
      <c r="I5" s="174" t="s">
        <v>99</v>
      </c>
    </row>
    <row r="6" spans="1:11" s="5" customFormat="1" ht="16.5" x14ac:dyDescent="0.25">
      <c r="A6" s="135"/>
      <c r="B6" s="135"/>
      <c r="C6" s="174"/>
      <c r="D6" s="174"/>
      <c r="E6" s="174"/>
      <c r="F6" s="174"/>
      <c r="G6" s="174"/>
      <c r="H6" s="174"/>
      <c r="I6" s="174"/>
    </row>
    <row r="7" spans="1:11" s="5" customFormat="1" ht="16.5" x14ac:dyDescent="0.25">
      <c r="A7" s="135"/>
      <c r="B7" s="135"/>
      <c r="C7" s="174"/>
      <c r="D7" s="174"/>
      <c r="E7" s="174"/>
      <c r="F7" s="174"/>
      <c r="G7" s="174"/>
      <c r="H7" s="174"/>
      <c r="I7" s="174"/>
    </row>
    <row r="8" spans="1:11" s="5" customFormat="1" ht="16.5" x14ac:dyDescent="0.25">
      <c r="A8" s="152"/>
      <c r="B8" s="152"/>
      <c r="C8" s="174"/>
      <c r="D8" s="174"/>
      <c r="E8" s="174"/>
      <c r="F8" s="174"/>
      <c r="G8" s="174"/>
      <c r="H8" s="174"/>
      <c r="I8" s="174"/>
    </row>
    <row r="9" spans="1:11" ht="16.5" x14ac:dyDescent="0.2">
      <c r="A9" s="19">
        <v>1</v>
      </c>
      <c r="B9" s="18" t="s">
        <v>59</v>
      </c>
      <c r="C9" s="49" t="str">
        <f>'Kien thuc'!R8</f>
        <v>ok</v>
      </c>
      <c r="D9" s="49" t="str">
        <f>'Chao hoi'!P9</f>
        <v>ok</v>
      </c>
      <c r="E9" s="49" t="str">
        <f>'Chao hoi'!R9</f>
        <v>ok</v>
      </c>
      <c r="F9" s="49" t="str">
        <f>'Tieu pham'!P9</f>
        <v>ok</v>
      </c>
      <c r="G9" s="49" t="str">
        <f>'XL tinh huong'!P9</f>
        <v>ok</v>
      </c>
      <c r="H9" s="49" t="str">
        <f>'Thuyet trinh'!P9</f>
        <v>ok</v>
      </c>
      <c r="I9" s="49" t="str">
        <f>IF(J9=K9,"ok","error")</f>
        <v>error</v>
      </c>
      <c r="J9" s="63">
        <f>'Tong hop diem'!H8</f>
        <v>92.5</v>
      </c>
      <c r="K9" s="63">
        <f>'Tong hop diem Chi tiet'!AN8</f>
        <v>78.400000000000006</v>
      </c>
    </row>
    <row r="10" spans="1:11" ht="16.5" x14ac:dyDescent="0.2">
      <c r="A10" s="8">
        <v>2</v>
      </c>
      <c r="B10" s="2" t="s">
        <v>60</v>
      </c>
      <c r="C10" s="49" t="str">
        <f>'Kien thuc'!R9</f>
        <v>ok</v>
      </c>
      <c r="D10" s="49" t="str">
        <f>'Chao hoi'!P10</f>
        <v>ok</v>
      </c>
      <c r="E10" s="49" t="str">
        <f>'Chao hoi'!R10</f>
        <v>ok</v>
      </c>
      <c r="F10" s="49" t="str">
        <f>'Tieu pham'!P10</f>
        <v>ok</v>
      </c>
      <c r="G10" s="49" t="str">
        <f>'XL tinh huong'!P10</f>
        <v>ok</v>
      </c>
      <c r="H10" s="49" t="str">
        <f>'Thuyet trinh'!P10</f>
        <v>ok</v>
      </c>
      <c r="I10" s="49" t="str">
        <f t="shared" ref="I10:I22" si="0">IF(J10=K10,"ok","error")</f>
        <v>error</v>
      </c>
      <c r="J10" s="63">
        <f>'Tong hop diem'!H9</f>
        <v>89.7</v>
      </c>
      <c r="K10" s="63">
        <f>'Tong hop diem Chi tiet'!AN9</f>
        <v>80.7</v>
      </c>
    </row>
    <row r="11" spans="1:11" ht="16.5" x14ac:dyDescent="0.2">
      <c r="A11" s="7">
        <v>3</v>
      </c>
      <c r="B11" s="4" t="s">
        <v>21</v>
      </c>
      <c r="C11" s="49" t="str">
        <f>'Kien thuc'!R10</f>
        <v>ok</v>
      </c>
      <c r="D11" s="49" t="str">
        <f>'Chao hoi'!P11</f>
        <v>ok</v>
      </c>
      <c r="E11" s="49" t="str">
        <f>'Chao hoi'!R11</f>
        <v>ok</v>
      </c>
      <c r="F11" s="49" t="str">
        <f>'Tieu pham'!P11</f>
        <v>ok</v>
      </c>
      <c r="G11" s="49" t="str">
        <f>'XL tinh huong'!P11</f>
        <v>ok</v>
      </c>
      <c r="H11" s="49" t="str">
        <f>'Thuyet trinh'!P11</f>
        <v>ok</v>
      </c>
      <c r="I11" s="49" t="str">
        <f t="shared" si="0"/>
        <v>error</v>
      </c>
      <c r="J11" s="63">
        <f>'Tong hop diem'!H10</f>
        <v>86.3</v>
      </c>
      <c r="K11" s="63">
        <f>'Tong hop diem Chi tiet'!AN10</f>
        <v>92.5</v>
      </c>
    </row>
    <row r="12" spans="1:11" ht="16.5" x14ac:dyDescent="0.2">
      <c r="A12" s="7">
        <v>4</v>
      </c>
      <c r="B12" s="2" t="s">
        <v>23</v>
      </c>
      <c r="C12" s="49" t="str">
        <f>'Kien thuc'!R11</f>
        <v>ok</v>
      </c>
      <c r="D12" s="49" t="str">
        <f>'Chao hoi'!P12</f>
        <v>ok</v>
      </c>
      <c r="E12" s="49" t="str">
        <f>'Chao hoi'!R12</f>
        <v>ok</v>
      </c>
      <c r="F12" s="49" t="str">
        <f>'Tieu pham'!P12</f>
        <v>ok</v>
      </c>
      <c r="G12" s="49" t="str">
        <f>'XL tinh huong'!P12</f>
        <v>ok</v>
      </c>
      <c r="H12" s="49" t="str">
        <f>'Thuyet trinh'!P12</f>
        <v>ok</v>
      </c>
      <c r="I12" s="49" t="str">
        <f t="shared" si="0"/>
        <v>error</v>
      </c>
      <c r="J12" s="63">
        <f>'Tong hop diem'!H11</f>
        <v>84.9</v>
      </c>
      <c r="K12" s="63">
        <f>'Tong hop diem Chi tiet'!AN11</f>
        <v>82.300000000000011</v>
      </c>
    </row>
    <row r="13" spans="1:11" ht="16.5" x14ac:dyDescent="0.2">
      <c r="A13" s="8">
        <v>5</v>
      </c>
      <c r="B13" s="2" t="s">
        <v>19</v>
      </c>
      <c r="C13" s="49" t="str">
        <f>'Kien thuc'!R12</f>
        <v>ok</v>
      </c>
      <c r="D13" s="49" t="str">
        <f>'Chao hoi'!P13</f>
        <v>ok</v>
      </c>
      <c r="E13" s="49" t="str">
        <f>'Chao hoi'!R13</f>
        <v>ok</v>
      </c>
      <c r="F13" s="49" t="str">
        <f>'Tieu pham'!P13</f>
        <v>ok</v>
      </c>
      <c r="G13" s="49" t="str">
        <f>'XL tinh huong'!P13</f>
        <v>ok</v>
      </c>
      <c r="H13" s="49" t="str">
        <f>'Thuyet trinh'!P13</f>
        <v>ok</v>
      </c>
      <c r="I13" s="49" t="str">
        <f t="shared" si="0"/>
        <v>error</v>
      </c>
      <c r="J13" s="63">
        <f>'Tong hop diem'!H12</f>
        <v>84.2</v>
      </c>
      <c r="K13" s="63">
        <f>'Tong hop diem Chi tiet'!AN12</f>
        <v>89.7</v>
      </c>
    </row>
    <row r="14" spans="1:11" ht="16.5" x14ac:dyDescent="0.2">
      <c r="A14" s="8">
        <v>6</v>
      </c>
      <c r="B14" s="2" t="s">
        <v>28</v>
      </c>
      <c r="C14" s="49" t="str">
        <f>'Kien thuc'!R13</f>
        <v>ok</v>
      </c>
      <c r="D14" s="49" t="str">
        <f>'Chao hoi'!P14</f>
        <v>ok</v>
      </c>
      <c r="E14" s="49" t="str">
        <f>'Chao hoi'!R14</f>
        <v>ok</v>
      </c>
      <c r="F14" s="49" t="str">
        <f>'Tieu pham'!P14</f>
        <v>ok</v>
      </c>
      <c r="G14" s="49" t="str">
        <f>'XL tinh huong'!P14</f>
        <v>ok</v>
      </c>
      <c r="H14" s="49" t="str">
        <f>'Thuyet trinh'!P14</f>
        <v>ok</v>
      </c>
      <c r="I14" s="49" t="str">
        <f t="shared" si="0"/>
        <v>error</v>
      </c>
      <c r="J14" s="63">
        <f>'Tong hop diem'!H13</f>
        <v>83.800000000000011</v>
      </c>
      <c r="K14" s="63">
        <f>'Tong hop diem Chi tiet'!AN13</f>
        <v>83.1</v>
      </c>
    </row>
    <row r="15" spans="1:11" ht="16.5" x14ac:dyDescent="0.2">
      <c r="A15" s="7">
        <v>7</v>
      </c>
      <c r="B15" s="2" t="s">
        <v>18</v>
      </c>
      <c r="C15" s="49" t="str">
        <f>'Kien thuc'!R14</f>
        <v>ok</v>
      </c>
      <c r="D15" s="49" t="str">
        <f>'Chao hoi'!P15</f>
        <v>ok</v>
      </c>
      <c r="E15" s="49" t="str">
        <f>'Chao hoi'!R15</f>
        <v>ok</v>
      </c>
      <c r="F15" s="49" t="str">
        <f>'Tieu pham'!P15</f>
        <v>ok</v>
      </c>
      <c r="G15" s="49" t="str">
        <f>'XL tinh huong'!P15</f>
        <v>ok</v>
      </c>
      <c r="H15" s="49" t="str">
        <f>'Thuyet trinh'!P15</f>
        <v>ok</v>
      </c>
      <c r="I15" s="49" t="str">
        <f t="shared" si="0"/>
        <v>error</v>
      </c>
      <c r="J15" s="63">
        <f>'Tong hop diem'!H14</f>
        <v>83.1</v>
      </c>
      <c r="K15" s="63">
        <f>'Tong hop diem Chi tiet'!AN14</f>
        <v>83.800000000000011</v>
      </c>
    </row>
    <row r="16" spans="1:11" ht="16.5" x14ac:dyDescent="0.2">
      <c r="A16" s="8">
        <v>8</v>
      </c>
      <c r="B16" s="2" t="s">
        <v>17</v>
      </c>
      <c r="C16" s="49" t="str">
        <f>'Kien thuc'!R15</f>
        <v>ok</v>
      </c>
      <c r="D16" s="49" t="str">
        <f>'Chao hoi'!P16</f>
        <v>ok</v>
      </c>
      <c r="E16" s="49" t="str">
        <f>'Chao hoi'!R16</f>
        <v>ok</v>
      </c>
      <c r="F16" s="49" t="str">
        <f>'Tieu pham'!P16</f>
        <v>ok</v>
      </c>
      <c r="G16" s="49" t="str">
        <f>'XL tinh huong'!P16</f>
        <v>ok</v>
      </c>
      <c r="H16" s="49" t="str">
        <f>'Thuyet trinh'!P16</f>
        <v>ok</v>
      </c>
      <c r="I16" s="49" t="str">
        <f t="shared" si="0"/>
        <v>error</v>
      </c>
      <c r="J16" s="63">
        <f>'Tong hop diem'!H15</f>
        <v>82.8</v>
      </c>
      <c r="K16" s="63">
        <f>'Tong hop diem Chi tiet'!AN15</f>
        <v>86.3</v>
      </c>
    </row>
    <row r="17" spans="1:11" ht="16.5" x14ac:dyDescent="0.2">
      <c r="A17" s="8">
        <v>9</v>
      </c>
      <c r="B17" s="2" t="s">
        <v>27</v>
      </c>
      <c r="C17" s="49" t="str">
        <f>'Kien thuc'!R16</f>
        <v>ok</v>
      </c>
      <c r="D17" s="49" t="str">
        <f>'Chao hoi'!P17</f>
        <v>ok</v>
      </c>
      <c r="E17" s="49" t="str">
        <f>'Chao hoi'!R17</f>
        <v>ok</v>
      </c>
      <c r="F17" s="49" t="str">
        <f>'Tieu pham'!P17</f>
        <v>ok</v>
      </c>
      <c r="G17" s="49" t="str">
        <f>'XL tinh huong'!P17</f>
        <v>ok</v>
      </c>
      <c r="H17" s="49" t="str">
        <f>'Thuyet trinh'!P17</f>
        <v>ok</v>
      </c>
      <c r="I17" s="49" t="str">
        <f t="shared" si="0"/>
        <v>error</v>
      </c>
      <c r="J17" s="63">
        <f>'Tong hop diem'!H16</f>
        <v>82.300000000000011</v>
      </c>
      <c r="K17" s="63">
        <f>'Tong hop diem Chi tiet'!AN16</f>
        <v>80.7</v>
      </c>
    </row>
    <row r="18" spans="1:11" ht="16.5" x14ac:dyDescent="0.2">
      <c r="A18" s="7">
        <v>10</v>
      </c>
      <c r="B18" s="2" t="s">
        <v>53</v>
      </c>
      <c r="C18" s="49" t="str">
        <f>'Kien thuc'!R17</f>
        <v>ok</v>
      </c>
      <c r="D18" s="49" t="str">
        <f>'Chao hoi'!P18</f>
        <v>ok</v>
      </c>
      <c r="E18" s="49" t="str">
        <f>'Chao hoi'!R18</f>
        <v>ok</v>
      </c>
      <c r="F18" s="49" t="str">
        <f>'Tieu pham'!P18</f>
        <v>ok</v>
      </c>
      <c r="G18" s="49" t="str">
        <f>'XL tinh huong'!P18</f>
        <v>ok</v>
      </c>
      <c r="H18" s="49" t="str">
        <f>'Thuyet trinh'!P18</f>
        <v>ok</v>
      </c>
      <c r="I18" s="49" t="str">
        <f t="shared" si="0"/>
        <v>error</v>
      </c>
      <c r="J18" s="63">
        <f>'Tong hop diem'!H17</f>
        <v>80.7</v>
      </c>
      <c r="K18" s="63">
        <f>'Tong hop diem Chi tiet'!AN17</f>
        <v>76.7</v>
      </c>
    </row>
    <row r="19" spans="1:11" ht="16.5" x14ac:dyDescent="0.2">
      <c r="A19" s="8">
        <v>11</v>
      </c>
      <c r="B19" s="15" t="s">
        <v>16</v>
      </c>
      <c r="C19" s="49" t="str">
        <f>'Kien thuc'!R18</f>
        <v>ok</v>
      </c>
      <c r="D19" s="49" t="str">
        <f>'Chao hoi'!P19</f>
        <v>ok</v>
      </c>
      <c r="E19" s="49" t="str">
        <f>'Chao hoi'!R19</f>
        <v>ok</v>
      </c>
      <c r="F19" s="49" t="str">
        <f>'Tieu pham'!P19</f>
        <v>ok</v>
      </c>
      <c r="G19" s="49" t="str">
        <f>'XL tinh huong'!P19</f>
        <v>ok</v>
      </c>
      <c r="H19" s="49" t="str">
        <f>'Thuyet trinh'!P19</f>
        <v>ok</v>
      </c>
      <c r="I19" s="49" t="str">
        <f t="shared" si="0"/>
        <v>error</v>
      </c>
      <c r="J19" s="63">
        <f>'Tong hop diem'!H18</f>
        <v>80.7</v>
      </c>
      <c r="K19" s="63">
        <f>'Tong hop diem Chi tiet'!AN18</f>
        <v>82.8</v>
      </c>
    </row>
    <row r="20" spans="1:11" ht="16.5" x14ac:dyDescent="0.2">
      <c r="A20" s="8">
        <v>12</v>
      </c>
      <c r="B20" s="2" t="s">
        <v>20</v>
      </c>
      <c r="C20" s="49" t="str">
        <f>'Kien thuc'!R19</f>
        <v>ok</v>
      </c>
      <c r="D20" s="49" t="str">
        <f>'Chao hoi'!P20</f>
        <v>ok</v>
      </c>
      <c r="E20" s="49" t="str">
        <f>'Chao hoi'!R20</f>
        <v>ok</v>
      </c>
      <c r="F20" s="49" t="str">
        <f>'Tieu pham'!P20</f>
        <v>ok</v>
      </c>
      <c r="G20" s="49" t="str">
        <f>'XL tinh huong'!P20</f>
        <v>ok</v>
      </c>
      <c r="H20" s="49" t="str">
        <f>'Thuyet trinh'!P20</f>
        <v>ok</v>
      </c>
      <c r="I20" s="49" t="str">
        <f t="shared" si="0"/>
        <v>error</v>
      </c>
      <c r="J20" s="63">
        <f>'Tong hop diem'!H19</f>
        <v>79.2</v>
      </c>
      <c r="K20" s="63">
        <f>'Tong hop diem Chi tiet'!AN19</f>
        <v>84.9</v>
      </c>
    </row>
    <row r="21" spans="1:11" ht="16.5" x14ac:dyDescent="0.2">
      <c r="A21" s="8">
        <v>13</v>
      </c>
      <c r="B21" s="2" t="s">
        <v>22</v>
      </c>
      <c r="C21" s="49" t="str">
        <f>'Kien thuc'!R20</f>
        <v>ok</v>
      </c>
      <c r="D21" s="49" t="str">
        <f>'Chao hoi'!P21</f>
        <v>ok</v>
      </c>
      <c r="E21" s="49" t="str">
        <f>'Chao hoi'!R21</f>
        <v>ok</v>
      </c>
      <c r="F21" s="49" t="str">
        <f>'Tieu pham'!P21</f>
        <v>ok</v>
      </c>
      <c r="G21" s="49" t="str">
        <f>'XL tinh huong'!P21</f>
        <v>ok</v>
      </c>
      <c r="H21" s="49" t="str">
        <f>'Thuyet trinh'!P21</f>
        <v>ok</v>
      </c>
      <c r="I21" s="49" t="str">
        <f t="shared" si="0"/>
        <v>error</v>
      </c>
      <c r="J21" s="63">
        <f>'Tong hop diem'!H20</f>
        <v>78.400000000000006</v>
      </c>
      <c r="K21" s="63">
        <f>'Tong hop diem Chi tiet'!AN20</f>
        <v>84.2</v>
      </c>
    </row>
    <row r="22" spans="1:11" ht="16.5" x14ac:dyDescent="0.2">
      <c r="A22" s="21">
        <v>14</v>
      </c>
      <c r="B22" s="20" t="s">
        <v>24</v>
      </c>
      <c r="C22" s="49" t="str">
        <f>'Kien thuc'!R21</f>
        <v>ok</v>
      </c>
      <c r="D22" s="49" t="str">
        <f>'Chao hoi'!P22</f>
        <v>ok</v>
      </c>
      <c r="E22" s="49" t="str">
        <f>'Chao hoi'!R22</f>
        <v>ok</v>
      </c>
      <c r="F22" s="49" t="str">
        <f>'Tieu pham'!P22</f>
        <v>ok</v>
      </c>
      <c r="G22" s="49" t="str">
        <f>'XL tinh huong'!P22</f>
        <v>ok</v>
      </c>
      <c r="H22" s="49" t="str">
        <f>'Thuyet trinh'!P22</f>
        <v>ok</v>
      </c>
      <c r="I22" s="49" t="str">
        <f t="shared" si="0"/>
        <v>error</v>
      </c>
      <c r="J22" s="63">
        <f>'Tong hop diem'!H21</f>
        <v>76.7</v>
      </c>
      <c r="K22" s="63">
        <f>'Tong hop diem Chi tiet'!AN21</f>
        <v>79.2</v>
      </c>
    </row>
  </sheetData>
  <mergeCells count="9">
    <mergeCell ref="H5:H8"/>
    <mergeCell ref="I5:I8"/>
    <mergeCell ref="F5:F8"/>
    <mergeCell ref="D5:D8"/>
    <mergeCell ref="A5:A8"/>
    <mergeCell ref="B5:B8"/>
    <mergeCell ref="C5:C8"/>
    <mergeCell ref="E5:E8"/>
    <mergeCell ref="G5:G8"/>
  </mergeCells>
  <conditionalFormatting sqref="C9:I22">
    <cfRule type="cellIs" dxfId="0" priority="1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32"/>
  <sheetViews>
    <sheetView topLeftCell="A4" zoomScale="75" zoomScaleNormal="75" workbookViewId="0">
      <selection activeCell="C8" sqref="C8"/>
    </sheetView>
  </sheetViews>
  <sheetFormatPr defaultRowHeight="12.75" x14ac:dyDescent="0.2"/>
  <cols>
    <col min="1" max="1" width="4.5703125" customWidth="1"/>
    <col min="2" max="2" width="32.5703125" customWidth="1"/>
    <col min="3" max="3" width="6" style="9" customWidth="1"/>
    <col min="4" max="4" width="6.28515625" style="9" customWidth="1"/>
    <col min="5" max="5" width="6.42578125" style="9" customWidth="1"/>
    <col min="6" max="6" width="6.28515625" style="9" customWidth="1"/>
    <col min="7" max="7" width="6.42578125" style="9" customWidth="1"/>
    <col min="8" max="8" width="6.85546875" style="9" customWidth="1"/>
    <col min="9" max="9" width="6.140625" style="9" customWidth="1"/>
    <col min="10" max="10" width="6.42578125" style="9" customWidth="1"/>
    <col min="11" max="11" width="6.5703125" style="9" customWidth="1"/>
    <col min="12" max="12" width="6.85546875" style="9" customWidth="1"/>
    <col min="13" max="13" width="7" style="9" customWidth="1"/>
    <col min="14" max="14" width="6.5703125" style="9" customWidth="1"/>
    <col min="15" max="15" width="6.140625" style="9" customWidth="1"/>
    <col min="16" max="16" width="6.28515625" style="9" customWidth="1"/>
    <col min="17" max="17" width="6.7109375" style="9" customWidth="1"/>
    <col min="18" max="18" width="7.140625" style="9" customWidth="1"/>
    <col min="19" max="19" width="8.28515625" style="9" customWidth="1"/>
    <col min="20" max="20" width="6.7109375" customWidth="1"/>
    <col min="21" max="21" width="7.28515625" customWidth="1"/>
    <col min="22" max="22" width="10.42578125" customWidth="1"/>
    <col min="28" max="28" width="0" hidden="1" customWidth="1"/>
  </cols>
  <sheetData>
    <row r="2" spans="1:28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8" ht="19.5" x14ac:dyDescent="0.3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8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8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28" s="5" customFormat="1" ht="16.5" customHeight="1" x14ac:dyDescent="0.25">
      <c r="A6" s="135"/>
      <c r="B6" s="135"/>
      <c r="C6" s="156" t="s">
        <v>121</v>
      </c>
      <c r="D6" s="157"/>
      <c r="E6" s="147"/>
      <c r="F6" s="156" t="s">
        <v>122</v>
      </c>
      <c r="G6" s="157"/>
      <c r="H6" s="147"/>
      <c r="I6" s="156" t="s">
        <v>123</v>
      </c>
      <c r="J6" s="157"/>
      <c r="K6" s="147"/>
      <c r="L6" s="156" t="s">
        <v>124</v>
      </c>
      <c r="M6" s="157"/>
      <c r="N6" s="147"/>
      <c r="O6" s="156" t="s">
        <v>125</v>
      </c>
      <c r="P6" s="157"/>
      <c r="Q6" s="147"/>
      <c r="R6" s="151" t="s">
        <v>0</v>
      </c>
      <c r="S6" s="147" t="s">
        <v>35</v>
      </c>
      <c r="T6" s="147" t="s">
        <v>32</v>
      </c>
      <c r="U6" s="147" t="s">
        <v>33</v>
      </c>
      <c r="V6" s="147" t="s">
        <v>34</v>
      </c>
    </row>
    <row r="7" spans="1:28" s="5" customFormat="1" ht="49.5" customHeight="1" x14ac:dyDescent="0.25">
      <c r="A7" s="135"/>
      <c r="B7" s="135"/>
      <c r="C7" s="158"/>
      <c r="D7" s="159"/>
      <c r="E7" s="149"/>
      <c r="F7" s="158"/>
      <c r="G7" s="159"/>
      <c r="H7" s="149"/>
      <c r="I7" s="158"/>
      <c r="J7" s="159"/>
      <c r="K7" s="149"/>
      <c r="L7" s="158"/>
      <c r="M7" s="159"/>
      <c r="N7" s="149"/>
      <c r="O7" s="158"/>
      <c r="P7" s="159"/>
      <c r="Q7" s="149"/>
      <c r="R7" s="135"/>
      <c r="S7" s="148"/>
      <c r="T7" s="148"/>
      <c r="U7" s="148"/>
      <c r="V7" s="148"/>
    </row>
    <row r="8" spans="1:28" s="5" customFormat="1" ht="49.5" customHeight="1" x14ac:dyDescent="0.25">
      <c r="A8" s="152"/>
      <c r="B8" s="152"/>
      <c r="C8" s="6" t="s">
        <v>61</v>
      </c>
      <c r="D8" s="6" t="s">
        <v>62</v>
      </c>
      <c r="E8" s="6" t="s">
        <v>0</v>
      </c>
      <c r="F8" s="6" t="s">
        <v>61</v>
      </c>
      <c r="G8" s="6" t="s">
        <v>62</v>
      </c>
      <c r="H8" s="6" t="s">
        <v>0</v>
      </c>
      <c r="I8" s="6" t="s">
        <v>61</v>
      </c>
      <c r="J8" s="6" t="s">
        <v>62</v>
      </c>
      <c r="K8" s="6" t="s">
        <v>0</v>
      </c>
      <c r="L8" s="6" t="s">
        <v>61</v>
      </c>
      <c r="M8" s="6" t="s">
        <v>62</v>
      </c>
      <c r="N8" s="6" t="s">
        <v>0</v>
      </c>
      <c r="O8" s="6" t="s">
        <v>61</v>
      </c>
      <c r="P8" s="6" t="s">
        <v>62</v>
      </c>
      <c r="Q8" s="6" t="s">
        <v>0</v>
      </c>
      <c r="R8" s="152"/>
      <c r="S8" s="149"/>
      <c r="T8" s="149"/>
      <c r="U8" s="149"/>
      <c r="V8" s="149"/>
    </row>
    <row r="9" spans="1:28" ht="38.25" customHeight="1" x14ac:dyDescent="0.2">
      <c r="A9" s="19">
        <v>1</v>
      </c>
      <c r="B9" s="65" t="s">
        <v>59</v>
      </c>
      <c r="C9" s="19"/>
      <c r="D9" s="19"/>
      <c r="E9" s="19">
        <v>9</v>
      </c>
      <c r="F9" s="19"/>
      <c r="G9" s="19"/>
      <c r="H9" s="19">
        <v>9</v>
      </c>
      <c r="I9" s="19"/>
      <c r="J9" s="19"/>
      <c r="K9" s="19">
        <v>9</v>
      </c>
      <c r="L9" s="19"/>
      <c r="M9" s="19"/>
      <c r="N9" s="19">
        <v>9</v>
      </c>
      <c r="O9" s="19"/>
      <c r="P9" s="19"/>
      <c r="Q9" s="19">
        <v>8.5</v>
      </c>
      <c r="R9" s="19">
        <f>E9+H9+K9+N9+Q9</f>
        <v>44.5</v>
      </c>
      <c r="S9" s="19">
        <f>R9/5</f>
        <v>8.9</v>
      </c>
      <c r="T9" s="45"/>
      <c r="U9" s="25">
        <f>S9-T9</f>
        <v>8.9</v>
      </c>
      <c r="V9" s="83"/>
      <c r="AB9" s="34">
        <v>8.9</v>
      </c>
    </row>
    <row r="10" spans="1:28" ht="39" customHeight="1" x14ac:dyDescent="0.2">
      <c r="A10" s="8">
        <v>2</v>
      </c>
      <c r="B10" s="66" t="s">
        <v>60</v>
      </c>
      <c r="C10" s="8"/>
      <c r="D10" s="8"/>
      <c r="E10" s="8">
        <v>8.5</v>
      </c>
      <c r="F10" s="8"/>
      <c r="G10" s="8"/>
      <c r="H10" s="8">
        <v>8.5</v>
      </c>
      <c r="I10" s="8"/>
      <c r="J10" s="8"/>
      <c r="K10" s="8">
        <v>8</v>
      </c>
      <c r="L10" s="8"/>
      <c r="M10" s="8"/>
      <c r="N10" s="8">
        <v>8</v>
      </c>
      <c r="O10" s="8"/>
      <c r="P10" s="8"/>
      <c r="Q10" s="8">
        <v>8.5</v>
      </c>
      <c r="R10" s="8">
        <f>E10+H10+K10+N10+Q10</f>
        <v>41.5</v>
      </c>
      <c r="S10" s="8">
        <f t="shared" ref="S10:S22" si="0">R10/5</f>
        <v>8.3000000000000007</v>
      </c>
      <c r="T10" s="27"/>
      <c r="U10" s="26">
        <f t="shared" ref="U10:U22" si="1">S10-T10</f>
        <v>8.3000000000000007</v>
      </c>
      <c r="V10" s="84"/>
      <c r="AB10" s="34">
        <v>8.3000000000000007</v>
      </c>
    </row>
    <row r="11" spans="1:28" ht="24" customHeight="1" x14ac:dyDescent="0.2">
      <c r="A11" s="7">
        <v>3</v>
      </c>
      <c r="B11" s="67" t="s">
        <v>21</v>
      </c>
      <c r="C11" s="8"/>
      <c r="D11" s="8"/>
      <c r="E11" s="8">
        <v>9.5</v>
      </c>
      <c r="F11" s="8"/>
      <c r="G11" s="8"/>
      <c r="H11" s="8">
        <v>9.5</v>
      </c>
      <c r="I11" s="8"/>
      <c r="J11" s="8"/>
      <c r="K11" s="8">
        <v>9.5</v>
      </c>
      <c r="L11" s="8"/>
      <c r="M11" s="8"/>
      <c r="N11" s="8">
        <v>9.5</v>
      </c>
      <c r="O11" s="8"/>
      <c r="P11" s="8"/>
      <c r="Q11" s="8">
        <v>9.5</v>
      </c>
      <c r="R11" s="8">
        <f t="shared" ref="R11:R21" si="2">E11+H11+K11+N11+Q11</f>
        <v>47.5</v>
      </c>
      <c r="S11" s="7">
        <f t="shared" si="0"/>
        <v>9.5</v>
      </c>
      <c r="T11" s="27"/>
      <c r="U11" s="26">
        <f t="shared" si="1"/>
        <v>9.5</v>
      </c>
      <c r="V11" s="84"/>
      <c r="AB11" s="34">
        <v>9.5</v>
      </c>
    </row>
    <row r="12" spans="1:28" ht="22.5" customHeight="1" x14ac:dyDescent="0.2">
      <c r="A12" s="7">
        <v>4</v>
      </c>
      <c r="B12" s="66" t="s">
        <v>23</v>
      </c>
      <c r="C12" s="8"/>
      <c r="D12" s="8"/>
      <c r="E12" s="8">
        <v>9</v>
      </c>
      <c r="F12" s="8"/>
      <c r="G12" s="8"/>
      <c r="H12" s="8">
        <v>9</v>
      </c>
      <c r="I12" s="8"/>
      <c r="J12" s="8"/>
      <c r="K12" s="8">
        <v>9</v>
      </c>
      <c r="L12" s="8"/>
      <c r="M12" s="8"/>
      <c r="N12" s="8">
        <v>9</v>
      </c>
      <c r="O12" s="8"/>
      <c r="P12" s="8"/>
      <c r="Q12" s="8">
        <v>9</v>
      </c>
      <c r="R12" s="8">
        <f t="shared" si="2"/>
        <v>45</v>
      </c>
      <c r="S12" s="7">
        <f t="shared" si="0"/>
        <v>9</v>
      </c>
      <c r="T12" s="27"/>
      <c r="U12" s="26">
        <f t="shared" si="1"/>
        <v>9</v>
      </c>
      <c r="V12" s="84"/>
      <c r="AB12" s="34">
        <v>9</v>
      </c>
    </row>
    <row r="13" spans="1:28" ht="24.75" customHeight="1" x14ac:dyDescent="0.2">
      <c r="A13" s="8">
        <v>5</v>
      </c>
      <c r="B13" s="66" t="s">
        <v>19</v>
      </c>
      <c r="C13" s="8"/>
      <c r="D13" s="8"/>
      <c r="E13" s="8">
        <v>9</v>
      </c>
      <c r="F13" s="8"/>
      <c r="G13" s="8"/>
      <c r="H13" s="8">
        <v>10</v>
      </c>
      <c r="I13" s="8"/>
      <c r="J13" s="8"/>
      <c r="K13" s="8">
        <v>9</v>
      </c>
      <c r="L13" s="8"/>
      <c r="M13" s="8"/>
      <c r="N13" s="8">
        <v>9</v>
      </c>
      <c r="O13" s="8"/>
      <c r="P13" s="8"/>
      <c r="Q13" s="8">
        <v>9.5</v>
      </c>
      <c r="R13" s="8">
        <f t="shared" si="2"/>
        <v>46.5</v>
      </c>
      <c r="S13" s="7">
        <f t="shared" si="0"/>
        <v>9.3000000000000007</v>
      </c>
      <c r="T13" s="27"/>
      <c r="U13" s="27">
        <f t="shared" si="1"/>
        <v>9.3000000000000007</v>
      </c>
      <c r="V13" s="84"/>
      <c r="AB13" s="34">
        <v>9.3000000000000007</v>
      </c>
    </row>
    <row r="14" spans="1:28" ht="36.75" customHeight="1" x14ac:dyDescent="0.2">
      <c r="A14" s="8">
        <v>6</v>
      </c>
      <c r="B14" s="66" t="s">
        <v>28</v>
      </c>
      <c r="C14" s="8"/>
      <c r="D14" s="8"/>
      <c r="E14" s="8">
        <v>9</v>
      </c>
      <c r="F14" s="8"/>
      <c r="G14" s="8"/>
      <c r="H14" s="8">
        <v>9</v>
      </c>
      <c r="I14" s="8"/>
      <c r="J14" s="8"/>
      <c r="K14" s="8">
        <v>9</v>
      </c>
      <c r="L14" s="8"/>
      <c r="M14" s="8"/>
      <c r="N14" s="8">
        <v>9</v>
      </c>
      <c r="O14" s="8"/>
      <c r="P14" s="8"/>
      <c r="Q14" s="8">
        <v>9.5</v>
      </c>
      <c r="R14" s="8">
        <f t="shared" si="2"/>
        <v>45.5</v>
      </c>
      <c r="S14" s="7">
        <f t="shared" si="0"/>
        <v>9.1</v>
      </c>
      <c r="T14" s="27"/>
      <c r="U14" s="28">
        <f t="shared" si="1"/>
        <v>9.1</v>
      </c>
      <c r="V14" s="84"/>
      <c r="AB14" s="34">
        <v>9.1</v>
      </c>
    </row>
    <row r="15" spans="1:28" ht="19.5" customHeight="1" x14ac:dyDescent="0.2">
      <c r="A15" s="7">
        <v>7</v>
      </c>
      <c r="B15" s="66" t="s">
        <v>18</v>
      </c>
      <c r="C15" s="8"/>
      <c r="D15" s="8"/>
      <c r="E15" s="8">
        <v>9</v>
      </c>
      <c r="F15" s="8"/>
      <c r="G15" s="8"/>
      <c r="H15" s="8">
        <v>9</v>
      </c>
      <c r="I15" s="8"/>
      <c r="J15" s="8"/>
      <c r="K15" s="8">
        <v>9</v>
      </c>
      <c r="L15" s="8"/>
      <c r="M15" s="8"/>
      <c r="N15" s="8">
        <v>9.5</v>
      </c>
      <c r="O15" s="8"/>
      <c r="P15" s="8"/>
      <c r="Q15" s="8">
        <v>9</v>
      </c>
      <c r="R15" s="8">
        <f t="shared" si="2"/>
        <v>45.5</v>
      </c>
      <c r="S15" s="7">
        <f t="shared" si="0"/>
        <v>9.1</v>
      </c>
      <c r="T15" s="27"/>
      <c r="U15" s="26">
        <f t="shared" si="1"/>
        <v>9.1</v>
      </c>
      <c r="V15" s="84"/>
      <c r="AB15" s="34">
        <v>9.1</v>
      </c>
    </row>
    <row r="16" spans="1:28" ht="24.75" customHeight="1" x14ac:dyDescent="0.2">
      <c r="A16" s="8">
        <v>8</v>
      </c>
      <c r="B16" s="66" t="s">
        <v>17</v>
      </c>
      <c r="C16" s="8"/>
      <c r="D16" s="8"/>
      <c r="E16" s="8">
        <v>9</v>
      </c>
      <c r="F16" s="8"/>
      <c r="G16" s="8"/>
      <c r="H16" s="8">
        <v>9.5</v>
      </c>
      <c r="I16" s="8"/>
      <c r="J16" s="8"/>
      <c r="K16" s="8">
        <v>9</v>
      </c>
      <c r="L16" s="8"/>
      <c r="M16" s="8"/>
      <c r="N16" s="8">
        <v>9</v>
      </c>
      <c r="O16" s="8"/>
      <c r="P16" s="8"/>
      <c r="Q16" s="8">
        <v>9</v>
      </c>
      <c r="R16" s="8">
        <f t="shared" si="2"/>
        <v>45.5</v>
      </c>
      <c r="S16" s="7">
        <f t="shared" si="0"/>
        <v>9.1</v>
      </c>
      <c r="T16" s="27"/>
      <c r="U16" s="27">
        <f t="shared" si="1"/>
        <v>9.1</v>
      </c>
      <c r="V16" s="84"/>
      <c r="AB16" s="34">
        <v>9.1</v>
      </c>
    </row>
    <row r="17" spans="1:28" ht="39.75" customHeight="1" x14ac:dyDescent="0.2">
      <c r="A17" s="8">
        <v>9</v>
      </c>
      <c r="B17" s="66" t="s">
        <v>27</v>
      </c>
      <c r="C17" s="7"/>
      <c r="D17" s="7"/>
      <c r="E17" s="7">
        <v>9.5</v>
      </c>
      <c r="F17" s="7"/>
      <c r="G17" s="7"/>
      <c r="H17" s="7">
        <v>9.5</v>
      </c>
      <c r="I17" s="7"/>
      <c r="J17" s="7"/>
      <c r="K17" s="7">
        <v>9.5</v>
      </c>
      <c r="L17" s="7"/>
      <c r="M17" s="7"/>
      <c r="N17" s="7">
        <v>9.5</v>
      </c>
      <c r="O17" s="7"/>
      <c r="P17" s="7"/>
      <c r="Q17" s="7">
        <v>9.5</v>
      </c>
      <c r="R17" s="8">
        <f t="shared" si="2"/>
        <v>47.5</v>
      </c>
      <c r="S17" s="7">
        <f t="shared" si="0"/>
        <v>9.5</v>
      </c>
      <c r="T17" s="27">
        <v>1</v>
      </c>
      <c r="U17" s="28">
        <f t="shared" si="1"/>
        <v>8.5</v>
      </c>
      <c r="V17" s="191" t="s">
        <v>102</v>
      </c>
      <c r="AB17" s="34">
        <v>8.5</v>
      </c>
    </row>
    <row r="18" spans="1:28" ht="21.75" customHeight="1" x14ac:dyDescent="0.2">
      <c r="A18" s="7">
        <v>10</v>
      </c>
      <c r="B18" s="66" t="s">
        <v>53</v>
      </c>
      <c r="C18" s="8"/>
      <c r="D18" s="8"/>
      <c r="E18" s="8">
        <v>9</v>
      </c>
      <c r="F18" s="8"/>
      <c r="G18" s="8"/>
      <c r="H18" s="8">
        <v>9</v>
      </c>
      <c r="I18" s="8"/>
      <c r="J18" s="8"/>
      <c r="K18" s="8">
        <v>9</v>
      </c>
      <c r="L18" s="8"/>
      <c r="M18" s="8"/>
      <c r="N18" s="8">
        <v>9</v>
      </c>
      <c r="O18" s="8"/>
      <c r="P18" s="8"/>
      <c r="Q18" s="8">
        <v>9</v>
      </c>
      <c r="R18" s="8">
        <f t="shared" si="2"/>
        <v>45</v>
      </c>
      <c r="S18" s="7">
        <f t="shared" si="0"/>
        <v>9</v>
      </c>
      <c r="T18" s="27"/>
      <c r="U18" s="27">
        <f t="shared" si="1"/>
        <v>9</v>
      </c>
      <c r="V18" s="84"/>
      <c r="AB18" s="34">
        <v>9</v>
      </c>
    </row>
    <row r="19" spans="1:28" ht="22.5" customHeight="1" x14ac:dyDescent="0.2">
      <c r="A19" s="8">
        <v>11</v>
      </c>
      <c r="B19" s="68" t="s">
        <v>16</v>
      </c>
      <c r="C19" s="8"/>
      <c r="D19" s="8"/>
      <c r="E19" s="8">
        <v>9</v>
      </c>
      <c r="F19" s="8"/>
      <c r="G19" s="8"/>
      <c r="H19" s="8">
        <v>9.5</v>
      </c>
      <c r="I19" s="8"/>
      <c r="J19" s="8"/>
      <c r="K19" s="8">
        <v>9</v>
      </c>
      <c r="L19" s="8"/>
      <c r="M19" s="8"/>
      <c r="N19" s="8">
        <v>9</v>
      </c>
      <c r="O19" s="8"/>
      <c r="P19" s="8"/>
      <c r="Q19" s="8">
        <v>9</v>
      </c>
      <c r="R19" s="8">
        <f t="shared" si="2"/>
        <v>45.5</v>
      </c>
      <c r="S19" s="7">
        <f t="shared" si="0"/>
        <v>9.1</v>
      </c>
      <c r="T19" s="27"/>
      <c r="U19" s="27">
        <f t="shared" si="1"/>
        <v>9.1</v>
      </c>
      <c r="V19" s="84"/>
      <c r="AB19" s="34">
        <v>9.1</v>
      </c>
    </row>
    <row r="20" spans="1:28" ht="20.25" customHeight="1" x14ac:dyDescent="0.2">
      <c r="A20" s="8">
        <v>12</v>
      </c>
      <c r="B20" s="69" t="s">
        <v>20</v>
      </c>
      <c r="C20" s="8"/>
      <c r="D20" s="8"/>
      <c r="E20" s="8">
        <v>9.5</v>
      </c>
      <c r="F20" s="8"/>
      <c r="G20" s="8"/>
      <c r="H20" s="8">
        <v>9.5</v>
      </c>
      <c r="I20" s="8"/>
      <c r="J20" s="8"/>
      <c r="K20" s="8">
        <v>9.5</v>
      </c>
      <c r="L20" s="8"/>
      <c r="M20" s="8"/>
      <c r="N20" s="8">
        <v>9.5</v>
      </c>
      <c r="O20" s="8"/>
      <c r="P20" s="8"/>
      <c r="Q20" s="8">
        <v>9.5</v>
      </c>
      <c r="R20" s="8">
        <f t="shared" si="2"/>
        <v>47.5</v>
      </c>
      <c r="S20" s="7">
        <f t="shared" si="0"/>
        <v>9.5</v>
      </c>
      <c r="T20" s="27"/>
      <c r="U20" s="27">
        <f t="shared" si="1"/>
        <v>9.5</v>
      </c>
      <c r="V20" s="84"/>
      <c r="AB20" s="34">
        <v>9.5</v>
      </c>
    </row>
    <row r="21" spans="1:28" ht="21.75" customHeight="1" x14ac:dyDescent="0.2">
      <c r="A21" s="8">
        <v>13</v>
      </c>
      <c r="B21" s="66" t="s">
        <v>22</v>
      </c>
      <c r="C21" s="7"/>
      <c r="D21" s="7"/>
      <c r="E21" s="7">
        <v>8.5</v>
      </c>
      <c r="F21" s="7"/>
      <c r="G21" s="7"/>
      <c r="H21" s="7">
        <v>9</v>
      </c>
      <c r="I21" s="7"/>
      <c r="J21" s="7"/>
      <c r="K21" s="7">
        <v>8.5</v>
      </c>
      <c r="L21" s="7"/>
      <c r="M21" s="7"/>
      <c r="N21" s="7">
        <v>8.5</v>
      </c>
      <c r="O21" s="7"/>
      <c r="P21" s="7"/>
      <c r="Q21" s="7">
        <v>8.5</v>
      </c>
      <c r="R21" s="8">
        <f t="shared" si="2"/>
        <v>43</v>
      </c>
      <c r="S21" s="7">
        <f t="shared" si="0"/>
        <v>8.6</v>
      </c>
      <c r="T21" s="27"/>
      <c r="U21" s="27">
        <f t="shared" si="1"/>
        <v>8.6</v>
      </c>
      <c r="V21" s="84"/>
      <c r="AB21" s="34">
        <v>8.6</v>
      </c>
    </row>
    <row r="22" spans="1:28" ht="47.25" customHeight="1" x14ac:dyDescent="0.2">
      <c r="A22" s="21">
        <v>14</v>
      </c>
      <c r="B22" s="70" t="s">
        <v>24</v>
      </c>
      <c r="C22" s="21"/>
      <c r="D22" s="21"/>
      <c r="E22" s="42">
        <v>9</v>
      </c>
      <c r="F22" s="21"/>
      <c r="G22" s="21"/>
      <c r="H22" s="43">
        <v>9.5</v>
      </c>
      <c r="I22" s="21"/>
      <c r="J22" s="21"/>
      <c r="K22" s="43">
        <v>8.5</v>
      </c>
      <c r="L22" s="21"/>
      <c r="M22" s="21"/>
      <c r="N22" s="42">
        <v>9</v>
      </c>
      <c r="O22" s="21"/>
      <c r="P22" s="21"/>
      <c r="Q22" s="43">
        <v>8.5</v>
      </c>
      <c r="R22" s="21">
        <f>E22+H22+K22+N22+Q22</f>
        <v>44.5</v>
      </c>
      <c r="S22" s="21">
        <f t="shared" si="0"/>
        <v>8.9</v>
      </c>
      <c r="T22" s="46">
        <v>1</v>
      </c>
      <c r="U22" s="29">
        <f t="shared" si="1"/>
        <v>7.9</v>
      </c>
      <c r="V22" s="70" t="s">
        <v>100</v>
      </c>
      <c r="AB22" s="34">
        <f>8.9-1</f>
        <v>7.9</v>
      </c>
    </row>
    <row r="23" spans="1:28" ht="12.75" customHeight="1" x14ac:dyDescent="0.2">
      <c r="H23" s="44"/>
      <c r="K23" s="44"/>
      <c r="L23" s="37"/>
      <c r="Q23" s="44"/>
    </row>
    <row r="24" spans="1:28" ht="16.5" x14ac:dyDescent="0.25">
      <c r="B24" s="38"/>
      <c r="C24" s="40" t="s">
        <v>89</v>
      </c>
      <c r="D24" s="41" t="s">
        <v>63</v>
      </c>
      <c r="E24" s="41"/>
      <c r="F24" s="39"/>
      <c r="G24" s="39"/>
      <c r="H24" s="39"/>
      <c r="I24" s="39"/>
    </row>
    <row r="25" spans="1:28" ht="16.5" x14ac:dyDescent="0.25">
      <c r="B25" s="38"/>
      <c r="C25" s="40" t="s">
        <v>69</v>
      </c>
      <c r="D25" s="41" t="s">
        <v>64</v>
      </c>
      <c r="E25" s="41"/>
      <c r="F25" s="39"/>
      <c r="G25" s="39"/>
      <c r="H25" s="39"/>
      <c r="I25" s="39"/>
    </row>
    <row r="32" spans="1:28" x14ac:dyDescent="0.2">
      <c r="O32" s="37"/>
    </row>
  </sheetData>
  <mergeCells count="15">
    <mergeCell ref="S6:S8"/>
    <mergeCell ref="T6:T8"/>
    <mergeCell ref="U6:U8"/>
    <mergeCell ref="V6:V8"/>
    <mergeCell ref="A2:V2"/>
    <mergeCell ref="A3:V3"/>
    <mergeCell ref="A5:A8"/>
    <mergeCell ref="B5:B8"/>
    <mergeCell ref="C5:V5"/>
    <mergeCell ref="C6:E7"/>
    <mergeCell ref="F6:H7"/>
    <mergeCell ref="I6:K7"/>
    <mergeCell ref="L6:N7"/>
    <mergeCell ref="O6:Q7"/>
    <mergeCell ref="R6:R8"/>
  </mergeCells>
  <conditionalFormatting sqref="E9:E22">
    <cfRule type="cellIs" dxfId="53" priority="17" stopIfTrue="1" operator="notBetween">
      <formula>7</formula>
      <formula>10</formula>
    </cfRule>
  </conditionalFormatting>
  <conditionalFormatting sqref="S9:S22">
    <cfRule type="cellIs" dxfId="52" priority="23" stopIfTrue="1" operator="notBetween">
      <formula>7</formula>
      <formula>10</formula>
    </cfRule>
  </conditionalFormatting>
  <conditionalFormatting sqref="U9:U22">
    <cfRule type="cellIs" dxfId="51" priority="20" stopIfTrue="1" operator="notBetween">
      <formula>6</formula>
      <formula>10</formula>
    </cfRule>
    <cfRule type="cellIs" priority="21" stopIfTrue="1" operator="notBetween">
      <formula>6</formula>
      <formula>10</formula>
    </cfRule>
    <cfRule type="cellIs" dxfId="50" priority="22" stopIfTrue="1" operator="notBetween">
      <formula>0</formula>
      <formula>10</formula>
    </cfRule>
  </conditionalFormatting>
  <conditionalFormatting sqref="C9:D22 F9:G22 I9:J22 L9:M22 O9:P22">
    <cfRule type="cellIs" dxfId="49" priority="18" stopIfTrue="1" operator="notBetween">
      <formula>0</formula>
      <formula>5</formula>
    </cfRule>
  </conditionalFormatting>
  <conditionalFormatting sqref="H9:H10 H21:H22 H12:H19">
    <cfRule type="cellIs" dxfId="48" priority="16" stopIfTrue="1" operator="notBetween">
      <formula>7</formula>
      <formula>10</formula>
    </cfRule>
  </conditionalFormatting>
  <conditionalFormatting sqref="K9:K10 K21:K22 K12:K16 K18:K19">
    <cfRule type="cellIs" dxfId="47" priority="15" stopIfTrue="1" operator="notBetween">
      <formula>7</formula>
      <formula>10</formula>
    </cfRule>
  </conditionalFormatting>
  <conditionalFormatting sqref="N9:N10 N21:N22 N12:N15 N18:N19">
    <cfRule type="cellIs" dxfId="46" priority="14" stopIfTrue="1" operator="notBetween">
      <formula>7</formula>
      <formula>10</formula>
    </cfRule>
  </conditionalFormatting>
  <conditionalFormatting sqref="Q9:Q10 Q21:Q22 Q12:Q16 Q18:Q19">
    <cfRule type="cellIs" dxfId="45" priority="13" stopIfTrue="1" operator="notBetween">
      <formula>7</formula>
      <formula>10</formula>
    </cfRule>
  </conditionalFormatting>
  <conditionalFormatting sqref="H20">
    <cfRule type="cellIs" dxfId="44" priority="12" stopIfTrue="1" operator="notBetween">
      <formula>7</formula>
      <formula>10</formula>
    </cfRule>
  </conditionalFormatting>
  <conditionalFormatting sqref="K20">
    <cfRule type="cellIs" dxfId="43" priority="11" stopIfTrue="1" operator="notBetween">
      <formula>7</formula>
      <formula>10</formula>
    </cfRule>
  </conditionalFormatting>
  <conditionalFormatting sqref="N20">
    <cfRule type="cellIs" dxfId="42" priority="10" stopIfTrue="1" operator="notBetween">
      <formula>7</formula>
      <formula>10</formula>
    </cfRule>
  </conditionalFormatting>
  <conditionalFormatting sqref="Q20">
    <cfRule type="cellIs" dxfId="41" priority="9" stopIfTrue="1" operator="notBetween">
      <formula>7</formula>
      <formula>10</formula>
    </cfRule>
  </conditionalFormatting>
  <conditionalFormatting sqref="H11">
    <cfRule type="cellIs" dxfId="40" priority="8" stopIfTrue="1" operator="notBetween">
      <formula>7</formula>
      <formula>10</formula>
    </cfRule>
  </conditionalFormatting>
  <conditionalFormatting sqref="K11">
    <cfRule type="cellIs" dxfId="39" priority="7" stopIfTrue="1" operator="notBetween">
      <formula>7</formula>
      <formula>10</formula>
    </cfRule>
  </conditionalFormatting>
  <conditionalFormatting sqref="N11">
    <cfRule type="cellIs" dxfId="38" priority="6" stopIfTrue="1" operator="notBetween">
      <formula>7</formula>
      <formula>10</formula>
    </cfRule>
  </conditionalFormatting>
  <conditionalFormatting sqref="Q11">
    <cfRule type="cellIs" dxfId="37" priority="5" stopIfTrue="1" operator="notBetween">
      <formula>7</formula>
      <formula>10</formula>
    </cfRule>
  </conditionalFormatting>
  <conditionalFormatting sqref="N16">
    <cfRule type="cellIs" dxfId="36" priority="4" stopIfTrue="1" operator="notBetween">
      <formula>7</formula>
      <formula>10</formula>
    </cfRule>
  </conditionalFormatting>
  <conditionalFormatting sqref="K17">
    <cfRule type="cellIs" dxfId="35" priority="3" stopIfTrue="1" operator="notBetween">
      <formula>7</formula>
      <formula>10</formula>
    </cfRule>
  </conditionalFormatting>
  <conditionalFormatting sqref="N17">
    <cfRule type="cellIs" dxfId="34" priority="2" stopIfTrue="1" operator="notBetween">
      <formula>7</formula>
      <formula>10</formula>
    </cfRule>
  </conditionalFormatting>
  <conditionalFormatting sqref="Q17">
    <cfRule type="cellIs" dxfId="33" priority="1" stopIfTrue="1" operator="notBetween">
      <formula>7</formula>
      <formula>10</formula>
    </cfRule>
  </conditionalFormatting>
  <pageMargins left="0.28999999999999998" right="0.2" top="0.34" bottom="0.3" header="0.17" footer="0.17"/>
  <pageSetup paperSize="9" scale="85" orientation="landscape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5"/>
  <sheetViews>
    <sheetView zoomScale="75" zoomScaleNormal="75" workbookViewId="0">
      <selection activeCell="G9" sqref="G9"/>
    </sheetView>
  </sheetViews>
  <sheetFormatPr defaultRowHeight="12.75" x14ac:dyDescent="0.2"/>
  <cols>
    <col min="1" max="1" width="4.5703125" customWidth="1"/>
    <col min="2" max="2" width="31.85546875" customWidth="1"/>
    <col min="3" max="19" width="9.7109375" style="9" customWidth="1"/>
    <col min="20" max="20" width="9.7109375" customWidth="1"/>
    <col min="22" max="22" width="21" customWidth="1"/>
  </cols>
  <sheetData>
    <row r="2" spans="1:22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19.5" x14ac:dyDescent="0.35">
      <c r="A3" s="150" t="s">
        <v>36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2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22" s="5" customFormat="1" ht="16.5" customHeight="1" x14ac:dyDescent="0.25">
      <c r="A6" s="135"/>
      <c r="B6" s="135"/>
      <c r="C6" s="156" t="s">
        <v>121</v>
      </c>
      <c r="D6" s="157"/>
      <c r="E6" s="147"/>
      <c r="F6" s="156" t="s">
        <v>122</v>
      </c>
      <c r="G6" s="157"/>
      <c r="H6" s="147"/>
      <c r="I6" s="156" t="s">
        <v>123</v>
      </c>
      <c r="J6" s="157"/>
      <c r="K6" s="147"/>
      <c r="L6" s="156" t="s">
        <v>124</v>
      </c>
      <c r="M6" s="157"/>
      <c r="N6" s="147"/>
      <c r="O6" s="156" t="s">
        <v>125</v>
      </c>
      <c r="P6" s="157"/>
      <c r="Q6" s="147"/>
      <c r="R6" s="151" t="s">
        <v>0</v>
      </c>
      <c r="S6" s="147" t="s">
        <v>35</v>
      </c>
      <c r="T6" s="147" t="s">
        <v>32</v>
      </c>
      <c r="U6" s="147" t="s">
        <v>33</v>
      </c>
      <c r="V6" s="147" t="s">
        <v>34</v>
      </c>
    </row>
    <row r="7" spans="1:22" s="5" customFormat="1" ht="49.5" customHeight="1" x14ac:dyDescent="0.25">
      <c r="A7" s="135"/>
      <c r="B7" s="135"/>
      <c r="C7" s="158"/>
      <c r="D7" s="159"/>
      <c r="E7" s="149"/>
      <c r="F7" s="158"/>
      <c r="G7" s="159"/>
      <c r="H7" s="149"/>
      <c r="I7" s="158"/>
      <c r="J7" s="159"/>
      <c r="K7" s="149"/>
      <c r="L7" s="158"/>
      <c r="M7" s="159"/>
      <c r="N7" s="149"/>
      <c r="O7" s="158"/>
      <c r="P7" s="159"/>
      <c r="Q7" s="149"/>
      <c r="R7" s="135"/>
      <c r="S7" s="148"/>
      <c r="T7" s="148"/>
      <c r="U7" s="148"/>
      <c r="V7" s="148"/>
    </row>
    <row r="8" spans="1:22" s="5" customFormat="1" ht="33" customHeight="1" x14ac:dyDescent="0.25">
      <c r="A8" s="152"/>
      <c r="B8" s="152"/>
      <c r="C8" s="6" t="s">
        <v>61</v>
      </c>
      <c r="D8" s="6" t="s">
        <v>62</v>
      </c>
      <c r="E8" s="6" t="s">
        <v>0</v>
      </c>
      <c r="F8" s="6" t="s">
        <v>61</v>
      </c>
      <c r="G8" s="6" t="s">
        <v>62</v>
      </c>
      <c r="H8" s="6" t="s">
        <v>0</v>
      </c>
      <c r="I8" s="6" t="s">
        <v>61</v>
      </c>
      <c r="J8" s="6" t="s">
        <v>62</v>
      </c>
      <c r="K8" s="6" t="s">
        <v>0</v>
      </c>
      <c r="L8" s="6" t="s">
        <v>61</v>
      </c>
      <c r="M8" s="6" t="s">
        <v>62</v>
      </c>
      <c r="N8" s="6" t="s">
        <v>0</v>
      </c>
      <c r="O8" s="6" t="s">
        <v>61</v>
      </c>
      <c r="P8" s="6" t="s">
        <v>62</v>
      </c>
      <c r="Q8" s="6" t="s">
        <v>0</v>
      </c>
      <c r="R8" s="152"/>
      <c r="S8" s="149"/>
      <c r="T8" s="149"/>
      <c r="U8" s="149"/>
      <c r="V8" s="149"/>
    </row>
    <row r="9" spans="1:22" s="111" customFormat="1" ht="33" x14ac:dyDescent="0.2">
      <c r="A9" s="102">
        <v>1</v>
      </c>
      <c r="B9" s="115" t="s">
        <v>59</v>
      </c>
      <c r="C9" s="102"/>
      <c r="D9" s="102"/>
      <c r="E9" s="102">
        <v>7.5</v>
      </c>
      <c r="F9" s="102"/>
      <c r="G9" s="102"/>
      <c r="H9" s="102">
        <v>7</v>
      </c>
      <c r="I9" s="102"/>
      <c r="J9" s="102"/>
      <c r="K9" s="102">
        <v>7.5</v>
      </c>
      <c r="L9" s="102"/>
      <c r="M9" s="102"/>
      <c r="N9" s="102">
        <v>8</v>
      </c>
      <c r="O9" s="102"/>
      <c r="P9" s="102"/>
      <c r="Q9" s="102">
        <v>8</v>
      </c>
      <c r="R9" s="102">
        <f>E9+H9+K9+N9+Q9</f>
        <v>38</v>
      </c>
      <c r="S9" s="102">
        <f>R9/5</f>
        <v>7.6</v>
      </c>
      <c r="T9" s="128"/>
      <c r="U9" s="105">
        <f>S9-T9</f>
        <v>7.6</v>
      </c>
      <c r="V9" s="129"/>
    </row>
    <row r="10" spans="1:22" s="111" customFormat="1" ht="33" x14ac:dyDescent="0.2">
      <c r="A10" s="103">
        <v>2</v>
      </c>
      <c r="B10" s="117" t="s">
        <v>60</v>
      </c>
      <c r="C10" s="103"/>
      <c r="D10" s="103"/>
      <c r="E10" s="103">
        <v>9</v>
      </c>
      <c r="F10" s="103"/>
      <c r="G10" s="103"/>
      <c r="H10" s="103">
        <v>9.5</v>
      </c>
      <c r="I10" s="103"/>
      <c r="J10" s="103"/>
      <c r="K10" s="103">
        <v>9</v>
      </c>
      <c r="L10" s="103"/>
      <c r="M10" s="103"/>
      <c r="N10" s="103">
        <v>9</v>
      </c>
      <c r="O10" s="103"/>
      <c r="P10" s="103"/>
      <c r="Q10" s="103">
        <v>9.5</v>
      </c>
      <c r="R10" s="103">
        <f>E10+H10+K10+N10+Q10</f>
        <v>46</v>
      </c>
      <c r="S10" s="103">
        <f t="shared" ref="S10:S22" si="0">R10/5</f>
        <v>9.1999999999999993</v>
      </c>
      <c r="T10" s="130">
        <v>1</v>
      </c>
      <c r="U10" s="107">
        <f t="shared" ref="U10:U22" si="1">S10-T10</f>
        <v>8.1999999999999993</v>
      </c>
      <c r="V10" s="131" t="s">
        <v>101</v>
      </c>
    </row>
    <row r="11" spans="1:22" s="111" customFormat="1" ht="16.5" x14ac:dyDescent="0.2">
      <c r="A11" s="64">
        <v>3</v>
      </c>
      <c r="B11" s="119" t="s">
        <v>21</v>
      </c>
      <c r="C11" s="64"/>
      <c r="D11" s="64"/>
      <c r="E11" s="103">
        <v>9.5</v>
      </c>
      <c r="F11" s="64"/>
      <c r="G11" s="64"/>
      <c r="H11" s="103">
        <v>9</v>
      </c>
      <c r="I11" s="64"/>
      <c r="J11" s="64"/>
      <c r="K11" s="103">
        <v>9.5</v>
      </c>
      <c r="L11" s="64"/>
      <c r="M11" s="64"/>
      <c r="N11" s="103">
        <v>9.5</v>
      </c>
      <c r="O11" s="64"/>
      <c r="P11" s="64"/>
      <c r="Q11" s="103">
        <v>9.5</v>
      </c>
      <c r="R11" s="103">
        <f t="shared" ref="R11:R22" si="2">E11+H11+K11+N11+Q11</f>
        <v>47</v>
      </c>
      <c r="S11" s="64">
        <f t="shared" si="0"/>
        <v>9.4</v>
      </c>
      <c r="T11" s="130"/>
      <c r="U11" s="107">
        <f t="shared" si="1"/>
        <v>9.4</v>
      </c>
      <c r="V11" s="131"/>
    </row>
    <row r="12" spans="1:22" s="111" customFormat="1" ht="16.5" x14ac:dyDescent="0.2">
      <c r="A12" s="64">
        <v>4</v>
      </c>
      <c r="B12" s="117" t="s">
        <v>23</v>
      </c>
      <c r="C12" s="64"/>
      <c r="D12" s="64"/>
      <c r="E12" s="103">
        <v>8.5</v>
      </c>
      <c r="F12" s="64"/>
      <c r="G12" s="64"/>
      <c r="H12" s="103">
        <v>9</v>
      </c>
      <c r="I12" s="64"/>
      <c r="J12" s="64"/>
      <c r="K12" s="103">
        <v>9</v>
      </c>
      <c r="L12" s="64"/>
      <c r="M12" s="64"/>
      <c r="N12" s="103">
        <v>8.5</v>
      </c>
      <c r="O12" s="64"/>
      <c r="P12" s="64"/>
      <c r="Q12" s="103">
        <v>9</v>
      </c>
      <c r="R12" s="103">
        <f t="shared" si="2"/>
        <v>44</v>
      </c>
      <c r="S12" s="64">
        <f t="shared" si="0"/>
        <v>8.8000000000000007</v>
      </c>
      <c r="T12" s="130"/>
      <c r="U12" s="107">
        <f t="shared" si="1"/>
        <v>8.8000000000000007</v>
      </c>
      <c r="V12" s="131"/>
    </row>
    <row r="13" spans="1:22" s="111" customFormat="1" ht="16.5" x14ac:dyDescent="0.2">
      <c r="A13" s="103">
        <v>5</v>
      </c>
      <c r="B13" s="117" t="s">
        <v>19</v>
      </c>
      <c r="C13" s="64"/>
      <c r="D13" s="64"/>
      <c r="E13" s="103">
        <v>9.5</v>
      </c>
      <c r="F13" s="64"/>
      <c r="G13" s="64"/>
      <c r="H13" s="103">
        <v>9.5</v>
      </c>
      <c r="I13" s="64"/>
      <c r="J13" s="64"/>
      <c r="K13" s="103">
        <v>9.5</v>
      </c>
      <c r="L13" s="64"/>
      <c r="M13" s="64"/>
      <c r="N13" s="103">
        <v>9.5</v>
      </c>
      <c r="O13" s="64"/>
      <c r="P13" s="64"/>
      <c r="Q13" s="103">
        <v>9.5</v>
      </c>
      <c r="R13" s="103">
        <f t="shared" si="2"/>
        <v>47.5</v>
      </c>
      <c r="S13" s="64">
        <f t="shared" si="0"/>
        <v>9.5</v>
      </c>
      <c r="T13" s="130"/>
      <c r="U13" s="106">
        <f t="shared" si="1"/>
        <v>9.5</v>
      </c>
      <c r="V13" s="131"/>
    </row>
    <row r="14" spans="1:22" s="111" customFormat="1" ht="33" x14ac:dyDescent="0.2">
      <c r="A14" s="103">
        <v>6</v>
      </c>
      <c r="B14" s="117" t="s">
        <v>28</v>
      </c>
      <c r="C14" s="64"/>
      <c r="D14" s="64"/>
      <c r="E14" s="103">
        <v>9</v>
      </c>
      <c r="F14" s="64"/>
      <c r="G14" s="64"/>
      <c r="H14" s="103">
        <v>9</v>
      </c>
      <c r="I14" s="64"/>
      <c r="J14" s="64"/>
      <c r="K14" s="103">
        <v>9.5</v>
      </c>
      <c r="L14" s="64"/>
      <c r="M14" s="64"/>
      <c r="N14" s="103">
        <v>9.5</v>
      </c>
      <c r="O14" s="64"/>
      <c r="P14" s="64"/>
      <c r="Q14" s="103">
        <v>9</v>
      </c>
      <c r="R14" s="103">
        <f t="shared" si="2"/>
        <v>46</v>
      </c>
      <c r="S14" s="64">
        <f t="shared" si="0"/>
        <v>9.1999999999999993</v>
      </c>
      <c r="T14" s="130"/>
      <c r="U14" s="108">
        <f t="shared" si="1"/>
        <v>9.1999999999999993</v>
      </c>
      <c r="V14" s="131"/>
    </row>
    <row r="15" spans="1:22" s="111" customFormat="1" ht="16.5" x14ac:dyDescent="0.2">
      <c r="A15" s="64">
        <v>7</v>
      </c>
      <c r="B15" s="117" t="s">
        <v>18</v>
      </c>
      <c r="C15" s="64"/>
      <c r="D15" s="64"/>
      <c r="E15" s="103">
        <v>8.5</v>
      </c>
      <c r="F15" s="64"/>
      <c r="G15" s="64"/>
      <c r="H15" s="103">
        <v>8.5</v>
      </c>
      <c r="I15" s="64"/>
      <c r="J15" s="64"/>
      <c r="K15" s="103">
        <v>8.5</v>
      </c>
      <c r="L15" s="64"/>
      <c r="M15" s="64"/>
      <c r="N15" s="103">
        <v>8</v>
      </c>
      <c r="O15" s="64"/>
      <c r="P15" s="64"/>
      <c r="Q15" s="103">
        <v>9</v>
      </c>
      <c r="R15" s="103">
        <f t="shared" si="2"/>
        <v>42.5</v>
      </c>
      <c r="S15" s="64">
        <f t="shared" si="0"/>
        <v>8.5</v>
      </c>
      <c r="T15" s="130"/>
      <c r="U15" s="107">
        <f t="shared" si="1"/>
        <v>8.5</v>
      </c>
      <c r="V15" s="131"/>
    </row>
    <row r="16" spans="1:22" s="111" customFormat="1" ht="16.5" x14ac:dyDescent="0.2">
      <c r="A16" s="103">
        <v>8</v>
      </c>
      <c r="B16" s="117" t="s">
        <v>17</v>
      </c>
      <c r="C16" s="64"/>
      <c r="D16" s="64"/>
      <c r="E16" s="103">
        <v>9.5</v>
      </c>
      <c r="F16" s="64"/>
      <c r="G16" s="64"/>
      <c r="H16" s="103">
        <v>9.5</v>
      </c>
      <c r="I16" s="64"/>
      <c r="J16" s="64"/>
      <c r="K16" s="103">
        <v>9.5</v>
      </c>
      <c r="L16" s="64"/>
      <c r="M16" s="64"/>
      <c r="N16" s="103">
        <v>9.5</v>
      </c>
      <c r="O16" s="64"/>
      <c r="P16" s="64"/>
      <c r="Q16" s="103">
        <v>9.5</v>
      </c>
      <c r="R16" s="103">
        <f t="shared" si="2"/>
        <v>47.5</v>
      </c>
      <c r="S16" s="64">
        <f t="shared" si="0"/>
        <v>9.5</v>
      </c>
      <c r="T16" s="130"/>
      <c r="U16" s="106">
        <f t="shared" si="1"/>
        <v>9.5</v>
      </c>
      <c r="V16" s="131"/>
    </row>
    <row r="17" spans="1:22" s="111" customFormat="1" ht="33" x14ac:dyDescent="0.2">
      <c r="A17" s="103">
        <v>9</v>
      </c>
      <c r="B17" s="117" t="s">
        <v>27</v>
      </c>
      <c r="C17" s="64"/>
      <c r="D17" s="64"/>
      <c r="E17" s="103">
        <v>9</v>
      </c>
      <c r="F17" s="64"/>
      <c r="G17" s="64"/>
      <c r="H17" s="103">
        <v>9</v>
      </c>
      <c r="I17" s="64"/>
      <c r="J17" s="64"/>
      <c r="K17" s="103">
        <v>9</v>
      </c>
      <c r="L17" s="64"/>
      <c r="M17" s="64"/>
      <c r="N17" s="103">
        <v>9</v>
      </c>
      <c r="O17" s="64"/>
      <c r="P17" s="64"/>
      <c r="Q17" s="103">
        <v>10</v>
      </c>
      <c r="R17" s="103">
        <f t="shared" si="2"/>
        <v>46</v>
      </c>
      <c r="S17" s="64">
        <f t="shared" si="0"/>
        <v>9.1999999999999993</v>
      </c>
      <c r="T17" s="130"/>
      <c r="U17" s="108">
        <f t="shared" si="1"/>
        <v>9.1999999999999993</v>
      </c>
      <c r="V17" s="131"/>
    </row>
    <row r="18" spans="1:22" ht="16.5" x14ac:dyDescent="0.2">
      <c r="A18" s="7">
        <v>10</v>
      </c>
      <c r="B18" s="2" t="s">
        <v>53</v>
      </c>
      <c r="C18" s="8"/>
      <c r="D18" s="8"/>
      <c r="E18" s="8">
        <v>8</v>
      </c>
      <c r="F18" s="8"/>
      <c r="G18" s="8"/>
      <c r="H18" s="8">
        <v>9</v>
      </c>
      <c r="I18" s="8"/>
      <c r="J18" s="8"/>
      <c r="K18" s="8">
        <v>8</v>
      </c>
      <c r="L18" s="8"/>
      <c r="M18" s="8"/>
      <c r="N18" s="8">
        <v>8.5</v>
      </c>
      <c r="O18" s="8"/>
      <c r="P18" s="7"/>
      <c r="Q18" s="8">
        <v>9</v>
      </c>
      <c r="R18" s="8">
        <f t="shared" si="2"/>
        <v>42.5</v>
      </c>
      <c r="S18" s="7">
        <f t="shared" si="0"/>
        <v>8.5</v>
      </c>
      <c r="T18" s="59"/>
      <c r="U18" s="27">
        <f t="shared" si="1"/>
        <v>8.5</v>
      </c>
      <c r="V18" s="93"/>
    </row>
    <row r="19" spans="1:22" ht="16.5" x14ac:dyDescent="0.2">
      <c r="A19" s="8">
        <v>11</v>
      </c>
      <c r="B19" s="15" t="s">
        <v>16</v>
      </c>
      <c r="C19" s="7"/>
      <c r="D19" s="7"/>
      <c r="E19" s="8">
        <v>9</v>
      </c>
      <c r="F19" s="7"/>
      <c r="G19" s="7"/>
      <c r="H19" s="8">
        <v>9.5</v>
      </c>
      <c r="I19" s="7"/>
      <c r="J19" s="7"/>
      <c r="K19" s="8">
        <v>9</v>
      </c>
      <c r="L19" s="7"/>
      <c r="M19" s="7"/>
      <c r="N19" s="8">
        <v>8.5</v>
      </c>
      <c r="O19" s="7"/>
      <c r="P19" s="7"/>
      <c r="Q19" s="8">
        <v>9.5</v>
      </c>
      <c r="R19" s="8">
        <f t="shared" si="2"/>
        <v>45.5</v>
      </c>
      <c r="S19" s="7">
        <f t="shared" si="0"/>
        <v>9.1</v>
      </c>
      <c r="T19" s="59"/>
      <c r="U19" s="27">
        <f t="shared" si="1"/>
        <v>9.1</v>
      </c>
      <c r="V19" s="93"/>
    </row>
    <row r="20" spans="1:22" ht="16.5" x14ac:dyDescent="0.2">
      <c r="A20" s="8">
        <v>12</v>
      </c>
      <c r="B20" s="2" t="s">
        <v>20</v>
      </c>
      <c r="C20" s="8"/>
      <c r="D20" s="8"/>
      <c r="E20" s="8">
        <v>9</v>
      </c>
      <c r="F20" s="8"/>
      <c r="G20" s="8"/>
      <c r="H20" s="8">
        <v>9</v>
      </c>
      <c r="I20" s="8"/>
      <c r="J20" s="8"/>
      <c r="K20" s="8">
        <v>9</v>
      </c>
      <c r="L20" s="8"/>
      <c r="M20" s="8"/>
      <c r="N20" s="8">
        <v>9.5</v>
      </c>
      <c r="O20" s="8"/>
      <c r="P20" s="7"/>
      <c r="Q20" s="8">
        <v>9.5</v>
      </c>
      <c r="R20" s="8">
        <f t="shared" si="2"/>
        <v>46</v>
      </c>
      <c r="S20" s="7">
        <f t="shared" si="0"/>
        <v>9.1999999999999993</v>
      </c>
      <c r="T20" s="59">
        <v>1</v>
      </c>
      <c r="U20" s="27">
        <f t="shared" si="1"/>
        <v>8.1999999999999993</v>
      </c>
      <c r="V20" s="93" t="s">
        <v>118</v>
      </c>
    </row>
    <row r="21" spans="1:22" ht="16.5" x14ac:dyDescent="0.2">
      <c r="A21" s="8">
        <v>13</v>
      </c>
      <c r="B21" s="2" t="s">
        <v>22</v>
      </c>
      <c r="C21" s="8"/>
      <c r="D21" s="8"/>
      <c r="E21" s="8">
        <v>9</v>
      </c>
      <c r="F21" s="8"/>
      <c r="G21" s="8"/>
      <c r="H21" s="8">
        <v>9</v>
      </c>
      <c r="I21" s="8"/>
      <c r="J21" s="8"/>
      <c r="K21" s="8">
        <v>9</v>
      </c>
      <c r="L21" s="8"/>
      <c r="M21" s="8"/>
      <c r="N21" s="8">
        <v>9.5</v>
      </c>
      <c r="O21" s="8"/>
      <c r="P21" s="7"/>
      <c r="Q21" s="8">
        <v>9</v>
      </c>
      <c r="R21" s="8">
        <f t="shared" si="2"/>
        <v>45.5</v>
      </c>
      <c r="S21" s="7">
        <f t="shared" si="0"/>
        <v>9.1</v>
      </c>
      <c r="T21" s="59">
        <v>1</v>
      </c>
      <c r="U21" s="27">
        <f t="shared" si="1"/>
        <v>8.1</v>
      </c>
      <c r="V21" s="94" t="s">
        <v>108</v>
      </c>
    </row>
    <row r="22" spans="1:22" ht="33" x14ac:dyDescent="0.2">
      <c r="A22" s="21">
        <v>14</v>
      </c>
      <c r="B22" s="20" t="s">
        <v>24</v>
      </c>
      <c r="C22" s="21"/>
      <c r="D22" s="21"/>
      <c r="E22" s="21">
        <v>8</v>
      </c>
      <c r="F22" s="21"/>
      <c r="G22" s="21"/>
      <c r="H22" s="21">
        <v>8</v>
      </c>
      <c r="I22" s="21"/>
      <c r="J22" s="21"/>
      <c r="K22" s="21">
        <v>8</v>
      </c>
      <c r="L22" s="21"/>
      <c r="M22" s="21"/>
      <c r="N22" s="21">
        <v>8</v>
      </c>
      <c r="O22" s="21"/>
      <c r="P22" s="21"/>
      <c r="Q22" s="21">
        <v>8.5</v>
      </c>
      <c r="R22" s="42">
        <f t="shared" si="2"/>
        <v>40.5</v>
      </c>
      <c r="S22" s="21">
        <f t="shared" si="0"/>
        <v>8.1</v>
      </c>
      <c r="T22" s="60">
        <v>1</v>
      </c>
      <c r="U22" s="29">
        <f t="shared" si="1"/>
        <v>7.1</v>
      </c>
      <c r="V22" s="95" t="s">
        <v>117</v>
      </c>
    </row>
    <row r="24" spans="1:22" ht="16.5" x14ac:dyDescent="0.25">
      <c r="C24" s="40" t="s">
        <v>89</v>
      </c>
      <c r="D24" s="41" t="s">
        <v>66</v>
      </c>
    </row>
    <row r="25" spans="1:22" ht="16.5" x14ac:dyDescent="0.25">
      <c r="C25" s="40" t="s">
        <v>69</v>
      </c>
      <c r="D25" s="41" t="s">
        <v>67</v>
      </c>
    </row>
  </sheetData>
  <mergeCells count="15">
    <mergeCell ref="A2:V2"/>
    <mergeCell ref="A3:V3"/>
    <mergeCell ref="A5:A8"/>
    <mergeCell ref="B5:B8"/>
    <mergeCell ref="C5:V5"/>
    <mergeCell ref="R6:R8"/>
    <mergeCell ref="S6:S8"/>
    <mergeCell ref="T6:T8"/>
    <mergeCell ref="U6:U8"/>
    <mergeCell ref="V6:V8"/>
    <mergeCell ref="C6:E7"/>
    <mergeCell ref="F6:H7"/>
    <mergeCell ref="I6:K7"/>
    <mergeCell ref="L6:N7"/>
    <mergeCell ref="O6:Q7"/>
  </mergeCells>
  <conditionalFormatting sqref="E9:E22">
    <cfRule type="cellIs" dxfId="32" priority="8" operator="notBetween">
      <formula>7</formula>
      <formula>10</formula>
    </cfRule>
  </conditionalFormatting>
  <conditionalFormatting sqref="H9:H22">
    <cfRule type="cellIs" dxfId="31" priority="7" operator="notBetween">
      <formula>7</formula>
      <formula>10</formula>
    </cfRule>
  </conditionalFormatting>
  <conditionalFormatting sqref="K9:K22">
    <cfRule type="cellIs" dxfId="30" priority="6" operator="notBetween">
      <formula>7</formula>
      <formula>10</formula>
    </cfRule>
  </conditionalFormatting>
  <conditionalFormatting sqref="N9:N22">
    <cfRule type="cellIs" dxfId="29" priority="5" operator="notBetween">
      <formula>7</formula>
      <formula>10</formula>
    </cfRule>
  </conditionalFormatting>
  <conditionalFormatting sqref="Q9:Q22">
    <cfRule type="cellIs" dxfId="28" priority="4" operator="notBetween">
      <formula>7</formula>
      <formula>10</formula>
    </cfRule>
  </conditionalFormatting>
  <conditionalFormatting sqref="S9:S22">
    <cfRule type="cellIs" dxfId="27" priority="3" stopIfTrue="1" operator="notBetween">
      <formula>7</formula>
      <formula>10</formula>
    </cfRule>
  </conditionalFormatting>
  <conditionalFormatting sqref="U9:U22">
    <cfRule type="cellIs" dxfId="26" priority="2" stopIfTrue="1" operator="notBetween">
      <formula>6</formula>
      <formula>10</formula>
    </cfRule>
  </conditionalFormatting>
  <conditionalFormatting sqref="C9:D22 F9:G22 I9:J22 L9:M22 O9:P22">
    <cfRule type="cellIs" dxfId="25" priority="1" stopIfTrue="1" operator="notBetween">
      <formula>0</formula>
      <formula>5</formula>
    </cfRule>
  </conditionalFormatting>
  <pageMargins left="0.28999999999999998" right="0.2" top="0.34" bottom="0.3" header="0.17" footer="0.17"/>
  <pageSetup paperSize="9" scale="98" orientation="landscape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26"/>
  <sheetViews>
    <sheetView zoomScale="70" zoomScaleNormal="70" workbookViewId="0">
      <selection activeCell="C6" sqref="C6:V7"/>
    </sheetView>
  </sheetViews>
  <sheetFormatPr defaultRowHeight="12.75" x14ac:dyDescent="0.2"/>
  <cols>
    <col min="1" max="1" width="4.5703125" style="111" customWidth="1"/>
    <col min="2" max="2" width="31.85546875" style="111" customWidth="1"/>
    <col min="3" max="5" width="9.7109375" style="127" hidden="1" customWidth="1"/>
    <col min="6" max="6" width="9.7109375" style="127" customWidth="1"/>
    <col min="7" max="9" width="9.7109375" style="127" hidden="1" customWidth="1"/>
    <col min="10" max="10" width="9.7109375" style="127" customWidth="1"/>
    <col min="11" max="13" width="9.7109375" style="127" hidden="1" customWidth="1"/>
    <col min="14" max="14" width="9.7109375" style="127" customWidth="1"/>
    <col min="15" max="17" width="9.7109375" style="127" hidden="1" customWidth="1"/>
    <col min="18" max="18" width="9.7109375" style="127" customWidth="1"/>
    <col min="19" max="21" width="9.7109375" style="127" hidden="1" customWidth="1"/>
    <col min="22" max="24" width="9.7109375" style="127" customWidth="1"/>
    <col min="25" max="25" width="9.7109375" style="111" customWidth="1"/>
    <col min="26" max="26" width="9.140625" style="111"/>
    <col min="27" max="27" width="21" style="111" customWidth="1"/>
    <col min="28" max="16384" width="9.140625" style="111"/>
  </cols>
  <sheetData>
    <row r="2" spans="1:27" ht="18.75" x14ac:dyDescent="0.3">
      <c r="A2" s="160" t="s">
        <v>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9.5" x14ac:dyDescent="0.35">
      <c r="A3" s="160" t="s">
        <v>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</row>
    <row r="4" spans="1:27" ht="18.75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7" s="113" customFormat="1" ht="16.5" customHeight="1" x14ac:dyDescent="0.25">
      <c r="A5" s="161"/>
      <c r="B5" s="161" t="s">
        <v>11</v>
      </c>
      <c r="C5" s="164" t="s">
        <v>15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</row>
    <row r="6" spans="1:27" s="113" customFormat="1" ht="16.5" customHeight="1" x14ac:dyDescent="0.25">
      <c r="A6" s="162"/>
      <c r="B6" s="162"/>
      <c r="C6" s="170" t="s">
        <v>121</v>
      </c>
      <c r="D6" s="171"/>
      <c r="E6" s="171"/>
      <c r="F6" s="167"/>
      <c r="G6" s="170" t="s">
        <v>122</v>
      </c>
      <c r="H6" s="171"/>
      <c r="I6" s="171"/>
      <c r="J6" s="167"/>
      <c r="K6" s="170" t="s">
        <v>123</v>
      </c>
      <c r="L6" s="171"/>
      <c r="M6" s="171"/>
      <c r="N6" s="167"/>
      <c r="O6" s="170" t="s">
        <v>124</v>
      </c>
      <c r="P6" s="171"/>
      <c r="Q6" s="171"/>
      <c r="R6" s="167"/>
      <c r="S6" s="170" t="s">
        <v>125</v>
      </c>
      <c r="T6" s="171"/>
      <c r="U6" s="171"/>
      <c r="V6" s="167"/>
      <c r="W6" s="161" t="s">
        <v>0</v>
      </c>
      <c r="X6" s="167" t="s">
        <v>35</v>
      </c>
      <c r="Y6" s="167" t="s">
        <v>32</v>
      </c>
      <c r="Z6" s="167" t="s">
        <v>33</v>
      </c>
      <c r="AA6" s="167" t="s">
        <v>34</v>
      </c>
    </row>
    <row r="7" spans="1:27" s="113" customFormat="1" ht="49.5" customHeight="1" x14ac:dyDescent="0.25">
      <c r="A7" s="162"/>
      <c r="B7" s="162"/>
      <c r="C7" s="172"/>
      <c r="D7" s="173"/>
      <c r="E7" s="173"/>
      <c r="F7" s="169"/>
      <c r="G7" s="172"/>
      <c r="H7" s="173"/>
      <c r="I7" s="173"/>
      <c r="J7" s="169"/>
      <c r="K7" s="172"/>
      <c r="L7" s="173"/>
      <c r="M7" s="173"/>
      <c r="N7" s="169"/>
      <c r="O7" s="172"/>
      <c r="P7" s="173"/>
      <c r="Q7" s="173"/>
      <c r="R7" s="169"/>
      <c r="S7" s="172"/>
      <c r="T7" s="173"/>
      <c r="U7" s="173"/>
      <c r="V7" s="169"/>
      <c r="W7" s="162"/>
      <c r="X7" s="168"/>
      <c r="Y7" s="168"/>
      <c r="Z7" s="168"/>
      <c r="AA7" s="168"/>
    </row>
    <row r="8" spans="1:27" s="113" customFormat="1" ht="33" customHeight="1" x14ac:dyDescent="0.25">
      <c r="A8" s="163"/>
      <c r="B8" s="163"/>
      <c r="C8" s="114" t="s">
        <v>61</v>
      </c>
      <c r="D8" s="114" t="s">
        <v>62</v>
      </c>
      <c r="E8" s="114" t="s">
        <v>68</v>
      </c>
      <c r="F8" s="114" t="s">
        <v>0</v>
      </c>
      <c r="G8" s="114" t="s">
        <v>61</v>
      </c>
      <c r="H8" s="114" t="s">
        <v>62</v>
      </c>
      <c r="I8" s="114" t="s">
        <v>68</v>
      </c>
      <c r="J8" s="114" t="s">
        <v>0</v>
      </c>
      <c r="K8" s="114" t="s">
        <v>61</v>
      </c>
      <c r="L8" s="114" t="s">
        <v>62</v>
      </c>
      <c r="M8" s="114" t="s">
        <v>68</v>
      </c>
      <c r="N8" s="114" t="s">
        <v>0</v>
      </c>
      <c r="O8" s="114" t="s">
        <v>61</v>
      </c>
      <c r="P8" s="114" t="s">
        <v>62</v>
      </c>
      <c r="Q8" s="114" t="s">
        <v>68</v>
      </c>
      <c r="R8" s="114" t="s">
        <v>0</v>
      </c>
      <c r="S8" s="114" t="s">
        <v>61</v>
      </c>
      <c r="T8" s="114" t="s">
        <v>62</v>
      </c>
      <c r="U8" s="114" t="s">
        <v>68</v>
      </c>
      <c r="V8" s="114" t="s">
        <v>0</v>
      </c>
      <c r="W8" s="163"/>
      <c r="X8" s="169"/>
      <c r="Y8" s="169"/>
      <c r="Z8" s="169"/>
      <c r="AA8" s="169"/>
    </row>
    <row r="9" spans="1:27" ht="33" x14ac:dyDescent="0.2">
      <c r="A9" s="102">
        <v>1</v>
      </c>
      <c r="B9" s="115" t="s">
        <v>59</v>
      </c>
      <c r="C9" s="102"/>
      <c r="D9" s="102"/>
      <c r="E9" s="102"/>
      <c r="F9" s="102">
        <v>15</v>
      </c>
      <c r="G9" s="102"/>
      <c r="H9" s="102"/>
      <c r="I9" s="102"/>
      <c r="J9" s="102">
        <v>14</v>
      </c>
      <c r="K9" s="102"/>
      <c r="L9" s="102"/>
      <c r="M9" s="102"/>
      <c r="N9" s="103">
        <v>14</v>
      </c>
      <c r="O9" s="102"/>
      <c r="P9" s="102"/>
      <c r="Q9" s="102"/>
      <c r="R9" s="103">
        <v>14</v>
      </c>
      <c r="S9" s="102"/>
      <c r="T9" s="102"/>
      <c r="U9" s="102"/>
      <c r="V9" s="103">
        <v>15</v>
      </c>
      <c r="W9" s="103">
        <f>F9+J9+N9+R9+V9</f>
        <v>72</v>
      </c>
      <c r="X9" s="102">
        <f>W9/5</f>
        <v>14.4</v>
      </c>
      <c r="Y9" s="116"/>
      <c r="Z9" s="105">
        <f>X9-Y9</f>
        <v>14.4</v>
      </c>
      <c r="AA9" s="116"/>
    </row>
    <row r="10" spans="1:27" ht="33" x14ac:dyDescent="0.2">
      <c r="A10" s="103">
        <v>2</v>
      </c>
      <c r="B10" s="117" t="s">
        <v>60</v>
      </c>
      <c r="C10" s="103"/>
      <c r="D10" s="103"/>
      <c r="E10" s="103"/>
      <c r="F10" s="103">
        <v>16</v>
      </c>
      <c r="G10" s="103"/>
      <c r="H10" s="103"/>
      <c r="I10" s="103"/>
      <c r="J10" s="103">
        <v>18</v>
      </c>
      <c r="K10" s="103"/>
      <c r="L10" s="103"/>
      <c r="M10" s="103"/>
      <c r="N10" s="103">
        <v>16</v>
      </c>
      <c r="O10" s="103"/>
      <c r="P10" s="103"/>
      <c r="Q10" s="103"/>
      <c r="R10" s="103">
        <v>16</v>
      </c>
      <c r="S10" s="103"/>
      <c r="T10" s="103"/>
      <c r="U10" s="103"/>
      <c r="V10" s="103">
        <v>17</v>
      </c>
      <c r="W10" s="103">
        <f>F10+J10+N10+R10+V10</f>
        <v>83</v>
      </c>
      <c r="X10" s="103">
        <f t="shared" ref="X10:X22" si="0">W10/5</f>
        <v>16.600000000000001</v>
      </c>
      <c r="Y10" s="118"/>
      <c r="Z10" s="107">
        <f t="shared" ref="Z10:Z22" si="1">X10-Y10</f>
        <v>16.600000000000001</v>
      </c>
      <c r="AA10" s="118"/>
    </row>
    <row r="11" spans="1:27" ht="16.5" x14ac:dyDescent="0.2">
      <c r="A11" s="64">
        <v>3</v>
      </c>
      <c r="B11" s="119" t="s">
        <v>21</v>
      </c>
      <c r="C11" s="64"/>
      <c r="D11" s="64"/>
      <c r="E11" s="64"/>
      <c r="F11" s="103">
        <v>19.5</v>
      </c>
      <c r="G11" s="64"/>
      <c r="H11" s="64"/>
      <c r="I11" s="64"/>
      <c r="J11" s="103">
        <v>20</v>
      </c>
      <c r="K11" s="64"/>
      <c r="L11" s="64"/>
      <c r="M11" s="64"/>
      <c r="N11" s="103">
        <v>19.5</v>
      </c>
      <c r="O11" s="64"/>
      <c r="P11" s="64"/>
      <c r="Q11" s="64"/>
      <c r="R11" s="103">
        <v>19</v>
      </c>
      <c r="S11" s="64"/>
      <c r="T11" s="64"/>
      <c r="U11" s="64"/>
      <c r="V11" s="103">
        <v>19</v>
      </c>
      <c r="W11" s="103">
        <f t="shared" ref="W11:W22" si="2">F11+J11+N11+R11+V11</f>
        <v>97</v>
      </c>
      <c r="X11" s="64">
        <f t="shared" si="0"/>
        <v>19.399999999999999</v>
      </c>
      <c r="Y11" s="118"/>
      <c r="Z11" s="107">
        <f t="shared" si="1"/>
        <v>19.399999999999999</v>
      </c>
      <c r="AA11" s="118"/>
    </row>
    <row r="12" spans="1:27" ht="16.5" x14ac:dyDescent="0.2">
      <c r="A12" s="64">
        <v>4</v>
      </c>
      <c r="B12" s="117" t="s">
        <v>23</v>
      </c>
      <c r="C12" s="64"/>
      <c r="D12" s="64"/>
      <c r="E12" s="64"/>
      <c r="F12" s="103">
        <v>19.5</v>
      </c>
      <c r="G12" s="64"/>
      <c r="H12" s="64"/>
      <c r="I12" s="64"/>
      <c r="J12" s="103">
        <v>20</v>
      </c>
      <c r="K12" s="64"/>
      <c r="L12" s="64"/>
      <c r="M12" s="64"/>
      <c r="N12" s="103">
        <v>19</v>
      </c>
      <c r="O12" s="64"/>
      <c r="P12" s="64"/>
      <c r="Q12" s="64"/>
      <c r="R12" s="103">
        <v>19</v>
      </c>
      <c r="S12" s="64"/>
      <c r="T12" s="64"/>
      <c r="U12" s="64"/>
      <c r="V12" s="103">
        <v>19</v>
      </c>
      <c r="W12" s="103">
        <f t="shared" si="2"/>
        <v>96.5</v>
      </c>
      <c r="X12" s="64">
        <f t="shared" si="0"/>
        <v>19.3</v>
      </c>
      <c r="Y12" s="118"/>
      <c r="Z12" s="107">
        <f t="shared" si="1"/>
        <v>19.3</v>
      </c>
      <c r="AA12" s="118"/>
    </row>
    <row r="13" spans="1:27" ht="16.5" x14ac:dyDescent="0.2">
      <c r="A13" s="103">
        <v>5</v>
      </c>
      <c r="B13" s="117" t="s">
        <v>19</v>
      </c>
      <c r="C13" s="64"/>
      <c r="D13" s="64"/>
      <c r="E13" s="64"/>
      <c r="F13" s="103">
        <v>16</v>
      </c>
      <c r="G13" s="64"/>
      <c r="H13" s="64"/>
      <c r="I13" s="64"/>
      <c r="J13" s="103">
        <v>17</v>
      </c>
      <c r="K13" s="64"/>
      <c r="L13" s="64"/>
      <c r="M13" s="64"/>
      <c r="N13" s="103">
        <v>17</v>
      </c>
      <c r="O13" s="64"/>
      <c r="P13" s="64"/>
      <c r="Q13" s="64"/>
      <c r="R13" s="103">
        <v>16</v>
      </c>
      <c r="S13" s="64"/>
      <c r="T13" s="64"/>
      <c r="U13" s="64"/>
      <c r="V13" s="103">
        <v>17</v>
      </c>
      <c r="W13" s="103">
        <f t="shared" si="2"/>
        <v>83</v>
      </c>
      <c r="X13" s="64">
        <f t="shared" si="0"/>
        <v>16.600000000000001</v>
      </c>
      <c r="Y13" s="106">
        <v>1</v>
      </c>
      <c r="Z13" s="106">
        <f t="shared" si="1"/>
        <v>15.600000000000001</v>
      </c>
      <c r="AA13" s="118" t="s">
        <v>101</v>
      </c>
    </row>
    <row r="14" spans="1:27" ht="33" x14ac:dyDescent="0.2">
      <c r="A14" s="103">
        <v>6</v>
      </c>
      <c r="B14" s="117" t="s">
        <v>28</v>
      </c>
      <c r="C14" s="64"/>
      <c r="D14" s="64"/>
      <c r="E14" s="64"/>
      <c r="F14" s="103">
        <v>15</v>
      </c>
      <c r="G14" s="64"/>
      <c r="H14" s="64"/>
      <c r="I14" s="64"/>
      <c r="J14" s="103">
        <v>14</v>
      </c>
      <c r="K14" s="64"/>
      <c r="L14" s="64"/>
      <c r="M14" s="64"/>
      <c r="N14" s="103">
        <v>14</v>
      </c>
      <c r="O14" s="64"/>
      <c r="P14" s="64"/>
      <c r="Q14" s="64"/>
      <c r="R14" s="103">
        <v>14</v>
      </c>
      <c r="S14" s="64"/>
      <c r="T14" s="64"/>
      <c r="U14" s="64"/>
      <c r="V14" s="103">
        <v>15</v>
      </c>
      <c r="W14" s="103">
        <f t="shared" si="2"/>
        <v>72</v>
      </c>
      <c r="X14" s="64">
        <f t="shared" si="0"/>
        <v>14.4</v>
      </c>
      <c r="Y14" s="118"/>
      <c r="Z14" s="108">
        <f t="shared" si="1"/>
        <v>14.4</v>
      </c>
      <c r="AA14" s="118"/>
    </row>
    <row r="15" spans="1:27" ht="16.5" x14ac:dyDescent="0.2">
      <c r="A15" s="64">
        <v>7</v>
      </c>
      <c r="B15" s="117" t="s">
        <v>18</v>
      </c>
      <c r="C15" s="64"/>
      <c r="D15" s="64"/>
      <c r="E15" s="64"/>
      <c r="F15" s="103">
        <v>17</v>
      </c>
      <c r="G15" s="64"/>
      <c r="H15" s="64"/>
      <c r="I15" s="64"/>
      <c r="J15" s="103">
        <v>17</v>
      </c>
      <c r="K15" s="64"/>
      <c r="L15" s="64"/>
      <c r="M15" s="64"/>
      <c r="N15" s="103">
        <v>17</v>
      </c>
      <c r="O15" s="64"/>
      <c r="P15" s="64"/>
      <c r="Q15" s="64"/>
      <c r="R15" s="103">
        <v>17</v>
      </c>
      <c r="S15" s="64"/>
      <c r="T15" s="64"/>
      <c r="U15" s="64"/>
      <c r="V15" s="103">
        <v>17</v>
      </c>
      <c r="W15" s="103">
        <f t="shared" si="2"/>
        <v>85</v>
      </c>
      <c r="X15" s="64">
        <f t="shared" si="0"/>
        <v>17</v>
      </c>
      <c r="Y15" s="118"/>
      <c r="Z15" s="107">
        <f t="shared" si="1"/>
        <v>17</v>
      </c>
      <c r="AA15" s="118"/>
    </row>
    <row r="16" spans="1:27" ht="16.5" x14ac:dyDescent="0.2">
      <c r="A16" s="103">
        <v>8</v>
      </c>
      <c r="B16" s="117" t="s">
        <v>17</v>
      </c>
      <c r="C16" s="64"/>
      <c r="D16" s="64"/>
      <c r="E16" s="64"/>
      <c r="F16" s="103">
        <v>17</v>
      </c>
      <c r="G16" s="64"/>
      <c r="H16" s="64"/>
      <c r="I16" s="64"/>
      <c r="J16" s="103">
        <v>18</v>
      </c>
      <c r="K16" s="64"/>
      <c r="L16" s="64"/>
      <c r="M16" s="64"/>
      <c r="N16" s="103">
        <v>15</v>
      </c>
      <c r="O16" s="64"/>
      <c r="P16" s="64"/>
      <c r="Q16" s="64"/>
      <c r="R16" s="103">
        <v>15</v>
      </c>
      <c r="S16" s="64"/>
      <c r="T16" s="64"/>
      <c r="U16" s="64"/>
      <c r="V16" s="103">
        <v>17</v>
      </c>
      <c r="W16" s="103">
        <f t="shared" si="2"/>
        <v>82</v>
      </c>
      <c r="X16" s="64">
        <f t="shared" si="0"/>
        <v>16.399999999999999</v>
      </c>
      <c r="Y16" s="118"/>
      <c r="Z16" s="106">
        <f t="shared" si="1"/>
        <v>16.399999999999999</v>
      </c>
      <c r="AA16" s="118"/>
    </row>
    <row r="17" spans="1:27" ht="33" x14ac:dyDescent="0.2">
      <c r="A17" s="103">
        <v>9</v>
      </c>
      <c r="B17" s="117" t="s">
        <v>27</v>
      </c>
      <c r="C17" s="64"/>
      <c r="D17" s="64"/>
      <c r="E17" s="64"/>
      <c r="F17" s="103">
        <v>16</v>
      </c>
      <c r="G17" s="64"/>
      <c r="H17" s="64"/>
      <c r="I17" s="64"/>
      <c r="J17" s="103">
        <v>16</v>
      </c>
      <c r="K17" s="64"/>
      <c r="L17" s="64"/>
      <c r="M17" s="64"/>
      <c r="N17" s="103">
        <v>16</v>
      </c>
      <c r="O17" s="64"/>
      <c r="P17" s="64"/>
      <c r="Q17" s="64"/>
      <c r="R17" s="103">
        <v>16</v>
      </c>
      <c r="S17" s="64"/>
      <c r="T17" s="64"/>
      <c r="U17" s="64"/>
      <c r="V17" s="103">
        <v>16</v>
      </c>
      <c r="W17" s="103">
        <f t="shared" si="2"/>
        <v>80</v>
      </c>
      <c r="X17" s="64">
        <f t="shared" si="0"/>
        <v>16</v>
      </c>
      <c r="Y17" s="118"/>
      <c r="Z17" s="108">
        <f t="shared" si="1"/>
        <v>16</v>
      </c>
      <c r="AA17" s="118"/>
    </row>
    <row r="18" spans="1:27" ht="16.5" x14ac:dyDescent="0.2">
      <c r="A18" s="64">
        <v>10</v>
      </c>
      <c r="B18" s="117" t="s">
        <v>53</v>
      </c>
      <c r="C18" s="103"/>
      <c r="D18" s="103"/>
      <c r="E18" s="103"/>
      <c r="F18" s="103">
        <v>15</v>
      </c>
      <c r="G18" s="103"/>
      <c r="H18" s="103"/>
      <c r="I18" s="103"/>
      <c r="J18" s="103">
        <v>16</v>
      </c>
      <c r="K18" s="103"/>
      <c r="L18" s="103"/>
      <c r="M18" s="103"/>
      <c r="N18" s="103">
        <v>15</v>
      </c>
      <c r="O18" s="103"/>
      <c r="P18" s="103"/>
      <c r="Q18" s="103"/>
      <c r="R18" s="103">
        <v>15</v>
      </c>
      <c r="S18" s="103"/>
      <c r="T18" s="64"/>
      <c r="U18" s="64"/>
      <c r="V18" s="103">
        <v>15</v>
      </c>
      <c r="W18" s="103">
        <f t="shared" si="2"/>
        <v>76</v>
      </c>
      <c r="X18" s="64">
        <f t="shared" si="0"/>
        <v>15.2</v>
      </c>
      <c r="Y18" s="118"/>
      <c r="Z18" s="106">
        <f t="shared" si="1"/>
        <v>15.2</v>
      </c>
      <c r="AA18" s="118"/>
    </row>
    <row r="19" spans="1:27" ht="16.5" x14ac:dyDescent="0.2">
      <c r="A19" s="103">
        <v>11</v>
      </c>
      <c r="B19" s="121" t="s">
        <v>16</v>
      </c>
      <c r="C19" s="64"/>
      <c r="D19" s="64"/>
      <c r="E19" s="64"/>
      <c r="F19" s="103">
        <v>16</v>
      </c>
      <c r="G19" s="64"/>
      <c r="H19" s="64"/>
      <c r="I19" s="64"/>
      <c r="J19" s="103">
        <v>15</v>
      </c>
      <c r="K19" s="64"/>
      <c r="L19" s="64"/>
      <c r="M19" s="64"/>
      <c r="N19" s="103">
        <v>16</v>
      </c>
      <c r="O19" s="64"/>
      <c r="P19" s="64"/>
      <c r="Q19" s="64"/>
      <c r="R19" s="103">
        <v>16</v>
      </c>
      <c r="S19" s="64"/>
      <c r="T19" s="64"/>
      <c r="U19" s="64"/>
      <c r="V19" s="103">
        <v>16</v>
      </c>
      <c r="W19" s="103">
        <f t="shared" si="2"/>
        <v>79</v>
      </c>
      <c r="X19" s="64">
        <f t="shared" si="0"/>
        <v>15.8</v>
      </c>
      <c r="Y19" s="118"/>
      <c r="Z19" s="106">
        <f t="shared" si="1"/>
        <v>15.8</v>
      </c>
      <c r="AA19" s="118"/>
    </row>
    <row r="20" spans="1:27" ht="16.5" x14ac:dyDescent="0.2">
      <c r="A20" s="103">
        <v>12</v>
      </c>
      <c r="B20" s="117" t="s">
        <v>20</v>
      </c>
      <c r="C20" s="103"/>
      <c r="D20" s="103"/>
      <c r="E20" s="103"/>
      <c r="F20" s="103">
        <v>19.5</v>
      </c>
      <c r="G20" s="103"/>
      <c r="H20" s="103"/>
      <c r="I20" s="103"/>
      <c r="J20" s="103">
        <v>19</v>
      </c>
      <c r="K20" s="103"/>
      <c r="L20" s="103"/>
      <c r="M20" s="103"/>
      <c r="N20" s="103">
        <v>19</v>
      </c>
      <c r="O20" s="103"/>
      <c r="P20" s="103"/>
      <c r="Q20" s="103"/>
      <c r="R20" s="103">
        <v>19</v>
      </c>
      <c r="S20" s="103"/>
      <c r="T20" s="64"/>
      <c r="U20" s="64"/>
      <c r="V20" s="103">
        <v>19</v>
      </c>
      <c r="W20" s="103">
        <f t="shared" si="2"/>
        <v>95.5</v>
      </c>
      <c r="X20" s="64">
        <f t="shared" si="0"/>
        <v>19.100000000000001</v>
      </c>
      <c r="Y20" s="118"/>
      <c r="Z20" s="106">
        <f t="shared" si="1"/>
        <v>19.100000000000001</v>
      </c>
      <c r="AA20" s="118"/>
    </row>
    <row r="21" spans="1:27" ht="16.5" x14ac:dyDescent="0.2">
      <c r="A21" s="103">
        <v>13</v>
      </c>
      <c r="B21" s="117" t="s">
        <v>22</v>
      </c>
      <c r="C21" s="103"/>
      <c r="D21" s="103"/>
      <c r="E21" s="103"/>
      <c r="F21" s="103">
        <v>16</v>
      </c>
      <c r="G21" s="103"/>
      <c r="H21" s="103"/>
      <c r="I21" s="103"/>
      <c r="J21" s="103">
        <v>18</v>
      </c>
      <c r="K21" s="103"/>
      <c r="L21" s="103"/>
      <c r="M21" s="103"/>
      <c r="N21" s="103">
        <v>16</v>
      </c>
      <c r="O21" s="103"/>
      <c r="P21" s="103"/>
      <c r="Q21" s="103"/>
      <c r="R21" s="103">
        <v>16.5</v>
      </c>
      <c r="S21" s="103"/>
      <c r="T21" s="64"/>
      <c r="U21" s="64"/>
      <c r="V21" s="103">
        <v>16</v>
      </c>
      <c r="W21" s="103">
        <f t="shared" si="2"/>
        <v>82.5</v>
      </c>
      <c r="X21" s="64">
        <f t="shared" si="0"/>
        <v>16.5</v>
      </c>
      <c r="Y21" s="118"/>
      <c r="Z21" s="106">
        <f t="shared" si="1"/>
        <v>16.5</v>
      </c>
      <c r="AA21" s="118"/>
    </row>
    <row r="22" spans="1:27" ht="33" x14ac:dyDescent="0.2">
      <c r="A22" s="122">
        <v>14</v>
      </c>
      <c r="B22" s="123" t="s">
        <v>24</v>
      </c>
      <c r="C22" s="122"/>
      <c r="D22" s="122"/>
      <c r="E22" s="122"/>
      <c r="F22" s="109">
        <v>19</v>
      </c>
      <c r="G22" s="109"/>
      <c r="H22" s="109"/>
      <c r="I22" s="109"/>
      <c r="J22" s="109">
        <v>17</v>
      </c>
      <c r="K22" s="109"/>
      <c r="L22" s="109"/>
      <c r="M22" s="109"/>
      <c r="N22" s="109">
        <v>18.5</v>
      </c>
      <c r="O22" s="109"/>
      <c r="P22" s="109"/>
      <c r="Q22" s="109"/>
      <c r="R22" s="109">
        <v>18.5</v>
      </c>
      <c r="S22" s="109"/>
      <c r="T22" s="109"/>
      <c r="U22" s="109"/>
      <c r="V22" s="109">
        <v>18</v>
      </c>
      <c r="W22" s="109">
        <f t="shared" si="2"/>
        <v>91</v>
      </c>
      <c r="X22" s="122">
        <f t="shared" si="0"/>
        <v>18.2</v>
      </c>
      <c r="Y22" s="124"/>
      <c r="Z22" s="132">
        <f t="shared" si="1"/>
        <v>18.2</v>
      </c>
      <c r="AA22" s="124"/>
    </row>
    <row r="24" spans="1:27" ht="16.5" x14ac:dyDescent="0.25">
      <c r="C24" s="125" t="s">
        <v>87</v>
      </c>
      <c r="D24" s="126" t="s">
        <v>71</v>
      </c>
    </row>
    <row r="25" spans="1:27" ht="16.5" x14ac:dyDescent="0.25">
      <c r="C25" s="125" t="s">
        <v>69</v>
      </c>
      <c r="D25" s="126" t="s">
        <v>72</v>
      </c>
    </row>
    <row r="26" spans="1:27" ht="16.5" x14ac:dyDescent="0.25">
      <c r="C26" s="125" t="s">
        <v>70</v>
      </c>
      <c r="D26" s="126" t="s">
        <v>73</v>
      </c>
    </row>
  </sheetData>
  <mergeCells count="15">
    <mergeCell ref="A2:AA2"/>
    <mergeCell ref="A3:AA3"/>
    <mergeCell ref="A5:A8"/>
    <mergeCell ref="B5:B8"/>
    <mergeCell ref="C5:AA5"/>
    <mergeCell ref="W6:W8"/>
    <mergeCell ref="X6:X8"/>
    <mergeCell ref="Y6:Y8"/>
    <mergeCell ref="Z6:Z8"/>
    <mergeCell ref="AA6:AA8"/>
    <mergeCell ref="C6:F7"/>
    <mergeCell ref="G6:J7"/>
    <mergeCell ref="K6:N7"/>
    <mergeCell ref="O6:R7"/>
    <mergeCell ref="S6:V7"/>
  </mergeCells>
  <pageMargins left="0.28999999999999998" right="0.2" top="0.34" bottom="0.3" header="0.17" footer="0.17"/>
  <pageSetup paperSize="9" scale="98" orientation="landscape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O29"/>
  <sheetViews>
    <sheetView zoomScale="70" zoomScaleNormal="70" workbookViewId="0">
      <pane xSplit="8" topLeftCell="I1" activePane="topRight" state="frozen"/>
      <selection pane="topRight" activeCell="AE6" sqref="C6:AK7"/>
    </sheetView>
  </sheetViews>
  <sheetFormatPr defaultRowHeight="12.75" x14ac:dyDescent="0.2"/>
  <cols>
    <col min="1" max="1" width="4.5703125" style="111" customWidth="1"/>
    <col min="2" max="2" width="31.85546875" style="111" customWidth="1"/>
    <col min="3" max="8" width="9.7109375" style="127" hidden="1" customWidth="1"/>
    <col min="9" max="9" width="9.7109375" style="127" customWidth="1"/>
    <col min="10" max="15" width="9.7109375" style="127" hidden="1" customWidth="1"/>
    <col min="16" max="16" width="9.7109375" style="127" customWidth="1"/>
    <col min="17" max="22" width="9.7109375" style="127" hidden="1" customWidth="1"/>
    <col min="23" max="23" width="9.7109375" style="127" customWidth="1"/>
    <col min="24" max="29" width="9.7109375" style="127" hidden="1" customWidth="1"/>
    <col min="30" max="30" width="9.7109375" style="127" customWidth="1"/>
    <col min="31" max="36" width="9.7109375" style="127" hidden="1" customWidth="1"/>
    <col min="37" max="39" width="9.7109375" style="127" customWidth="1"/>
    <col min="40" max="40" width="9.7109375" style="111" customWidth="1"/>
    <col min="41" max="41" width="9.140625" style="111"/>
    <col min="42" max="42" width="24.85546875" style="111" customWidth="1"/>
    <col min="43" max="16384" width="9.140625" style="111"/>
  </cols>
  <sheetData>
    <row r="2" spans="1:67" ht="18.75" x14ac:dyDescent="0.3">
      <c r="A2" s="160" t="s">
        <v>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67" ht="19.5" x14ac:dyDescent="0.35">
      <c r="A3" s="160" t="s">
        <v>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67" ht="18.75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67" s="113" customFormat="1" ht="16.5" customHeight="1" x14ac:dyDescent="0.25">
      <c r="A5" s="161"/>
      <c r="B5" s="161" t="s">
        <v>11</v>
      </c>
      <c r="C5" s="164" t="s">
        <v>15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6"/>
    </row>
    <row r="6" spans="1:67" s="113" customFormat="1" ht="16.5" customHeight="1" x14ac:dyDescent="0.25">
      <c r="A6" s="162"/>
      <c r="B6" s="162"/>
      <c r="C6" s="170" t="s">
        <v>121</v>
      </c>
      <c r="D6" s="171"/>
      <c r="E6" s="171"/>
      <c r="F6" s="171"/>
      <c r="G6" s="171"/>
      <c r="H6" s="171"/>
      <c r="I6" s="167"/>
      <c r="J6" s="170" t="s">
        <v>122</v>
      </c>
      <c r="K6" s="171"/>
      <c r="L6" s="171"/>
      <c r="M6" s="171"/>
      <c r="N6" s="171"/>
      <c r="O6" s="171"/>
      <c r="P6" s="167"/>
      <c r="Q6" s="170" t="s">
        <v>123</v>
      </c>
      <c r="R6" s="171"/>
      <c r="S6" s="171"/>
      <c r="T6" s="171"/>
      <c r="U6" s="171"/>
      <c r="V6" s="171"/>
      <c r="W6" s="167"/>
      <c r="X6" s="170" t="s">
        <v>124</v>
      </c>
      <c r="Y6" s="171"/>
      <c r="Z6" s="171"/>
      <c r="AA6" s="171"/>
      <c r="AB6" s="171"/>
      <c r="AC6" s="171"/>
      <c r="AD6" s="167"/>
      <c r="AE6" s="170" t="s">
        <v>125</v>
      </c>
      <c r="AF6" s="171"/>
      <c r="AG6" s="171"/>
      <c r="AH6" s="171"/>
      <c r="AI6" s="171"/>
      <c r="AJ6" s="171"/>
      <c r="AK6" s="167"/>
      <c r="AL6" s="161" t="s">
        <v>0</v>
      </c>
      <c r="AM6" s="167" t="s">
        <v>35</v>
      </c>
      <c r="AN6" s="167" t="s">
        <v>32</v>
      </c>
      <c r="AO6" s="167" t="s">
        <v>33</v>
      </c>
      <c r="AP6" s="167" t="s">
        <v>34</v>
      </c>
    </row>
    <row r="7" spans="1:67" s="113" customFormat="1" ht="49.5" customHeight="1" x14ac:dyDescent="0.25">
      <c r="A7" s="162"/>
      <c r="B7" s="162"/>
      <c r="C7" s="172"/>
      <c r="D7" s="173"/>
      <c r="E7" s="173"/>
      <c r="F7" s="173"/>
      <c r="G7" s="173"/>
      <c r="H7" s="173"/>
      <c r="I7" s="169"/>
      <c r="J7" s="172"/>
      <c r="K7" s="173"/>
      <c r="L7" s="173"/>
      <c r="M7" s="173"/>
      <c r="N7" s="173"/>
      <c r="O7" s="173"/>
      <c r="P7" s="169"/>
      <c r="Q7" s="172"/>
      <c r="R7" s="173"/>
      <c r="S7" s="173"/>
      <c r="T7" s="173"/>
      <c r="U7" s="173"/>
      <c r="V7" s="173"/>
      <c r="W7" s="169"/>
      <c r="X7" s="172"/>
      <c r="Y7" s="173"/>
      <c r="Z7" s="173"/>
      <c r="AA7" s="173"/>
      <c r="AB7" s="173"/>
      <c r="AC7" s="173"/>
      <c r="AD7" s="169"/>
      <c r="AE7" s="172"/>
      <c r="AF7" s="173"/>
      <c r="AG7" s="173"/>
      <c r="AH7" s="173"/>
      <c r="AI7" s="173"/>
      <c r="AJ7" s="173"/>
      <c r="AK7" s="169"/>
      <c r="AL7" s="162"/>
      <c r="AM7" s="168"/>
      <c r="AN7" s="168"/>
      <c r="AO7" s="168"/>
      <c r="AP7" s="168"/>
    </row>
    <row r="8" spans="1:67" s="113" customFormat="1" ht="33" customHeight="1" x14ac:dyDescent="0.25">
      <c r="A8" s="163"/>
      <c r="B8" s="163"/>
      <c r="C8" s="114" t="s">
        <v>61</v>
      </c>
      <c r="D8" s="114" t="s">
        <v>62</v>
      </c>
      <c r="E8" s="114" t="s">
        <v>68</v>
      </c>
      <c r="F8" s="114" t="s">
        <v>74</v>
      </c>
      <c r="G8" s="114" t="s">
        <v>75</v>
      </c>
      <c r="H8" s="114" t="s">
        <v>76</v>
      </c>
      <c r="I8" s="114" t="s">
        <v>0</v>
      </c>
      <c r="J8" s="114" t="s">
        <v>61</v>
      </c>
      <c r="K8" s="114" t="s">
        <v>62</v>
      </c>
      <c r="L8" s="114" t="s">
        <v>68</v>
      </c>
      <c r="M8" s="114" t="s">
        <v>74</v>
      </c>
      <c r="N8" s="114" t="s">
        <v>75</v>
      </c>
      <c r="O8" s="114" t="s">
        <v>76</v>
      </c>
      <c r="P8" s="114" t="s">
        <v>0</v>
      </c>
      <c r="Q8" s="114" t="s">
        <v>61</v>
      </c>
      <c r="R8" s="114" t="s">
        <v>62</v>
      </c>
      <c r="S8" s="114" t="s">
        <v>68</v>
      </c>
      <c r="T8" s="114" t="s">
        <v>74</v>
      </c>
      <c r="U8" s="114" t="s">
        <v>75</v>
      </c>
      <c r="V8" s="114" t="s">
        <v>76</v>
      </c>
      <c r="W8" s="114" t="s">
        <v>0</v>
      </c>
      <c r="X8" s="114" t="s">
        <v>61</v>
      </c>
      <c r="Y8" s="114" t="s">
        <v>62</v>
      </c>
      <c r="Z8" s="114" t="s">
        <v>68</v>
      </c>
      <c r="AA8" s="114" t="s">
        <v>74</v>
      </c>
      <c r="AB8" s="114" t="s">
        <v>75</v>
      </c>
      <c r="AC8" s="114" t="s">
        <v>76</v>
      </c>
      <c r="AD8" s="114" t="s">
        <v>0</v>
      </c>
      <c r="AE8" s="114" t="s">
        <v>61</v>
      </c>
      <c r="AF8" s="114" t="s">
        <v>62</v>
      </c>
      <c r="AG8" s="114" t="s">
        <v>68</v>
      </c>
      <c r="AH8" s="114" t="s">
        <v>74</v>
      </c>
      <c r="AI8" s="114" t="s">
        <v>75</v>
      </c>
      <c r="AJ8" s="114" t="s">
        <v>76</v>
      </c>
      <c r="AK8" s="114" t="s">
        <v>0</v>
      </c>
      <c r="AL8" s="163"/>
      <c r="AM8" s="169"/>
      <c r="AN8" s="169"/>
      <c r="AO8" s="169"/>
      <c r="AP8" s="169"/>
      <c r="BO8" s="113">
        <f>'Kien thuc'!N9+'Tieu pham'!K9+'XL tinh huong'!K9+'Thuyet trinh (Nhap)'!AO9</f>
        <v>71.5</v>
      </c>
    </row>
    <row r="9" spans="1:67" ht="33" x14ac:dyDescent="0.2">
      <c r="A9" s="102">
        <v>1</v>
      </c>
      <c r="B9" s="115" t="s">
        <v>59</v>
      </c>
      <c r="C9" s="102"/>
      <c r="D9" s="102"/>
      <c r="E9" s="102"/>
      <c r="F9" s="102"/>
      <c r="G9" s="102"/>
      <c r="H9" s="102"/>
      <c r="I9" s="102">
        <v>42</v>
      </c>
      <c r="J9" s="102"/>
      <c r="K9" s="102"/>
      <c r="L9" s="102"/>
      <c r="M9" s="102"/>
      <c r="N9" s="102"/>
      <c r="O9" s="102"/>
      <c r="P9" s="103">
        <v>40</v>
      </c>
      <c r="Q9" s="102"/>
      <c r="R9" s="102"/>
      <c r="S9" s="102"/>
      <c r="T9" s="102"/>
      <c r="U9" s="102"/>
      <c r="V9" s="102"/>
      <c r="W9" s="103">
        <v>41</v>
      </c>
      <c r="X9" s="102"/>
      <c r="Y9" s="102"/>
      <c r="Z9" s="102"/>
      <c r="AA9" s="102"/>
      <c r="AB9" s="102"/>
      <c r="AC9" s="102"/>
      <c r="AD9" s="103">
        <v>41.5</v>
      </c>
      <c r="AE9" s="102"/>
      <c r="AF9" s="102"/>
      <c r="AG9" s="102"/>
      <c r="AH9" s="102"/>
      <c r="AI9" s="102"/>
      <c r="AJ9" s="102"/>
      <c r="AK9" s="103">
        <v>43</v>
      </c>
      <c r="AL9" s="104">
        <f>I9+P9+W9+AD9+AK9</f>
        <v>207.5</v>
      </c>
      <c r="AM9" s="102">
        <f>AL9/5</f>
        <v>41.5</v>
      </c>
      <c r="AN9" s="104"/>
      <c r="AO9" s="105">
        <f>AM9-AN9</f>
        <v>41.5</v>
      </c>
      <c r="AP9" s="116"/>
    </row>
    <row r="10" spans="1:67" ht="33" x14ac:dyDescent="0.2">
      <c r="A10" s="103">
        <v>2</v>
      </c>
      <c r="B10" s="117" t="s">
        <v>60</v>
      </c>
      <c r="C10" s="103"/>
      <c r="D10" s="103"/>
      <c r="E10" s="103"/>
      <c r="F10" s="103"/>
      <c r="G10" s="103"/>
      <c r="H10" s="103"/>
      <c r="I10" s="103">
        <v>41</v>
      </c>
      <c r="J10" s="103"/>
      <c r="K10" s="103"/>
      <c r="L10" s="103"/>
      <c r="M10" s="103"/>
      <c r="N10" s="103"/>
      <c r="O10" s="103"/>
      <c r="P10" s="103">
        <v>40</v>
      </c>
      <c r="Q10" s="103"/>
      <c r="R10" s="103"/>
      <c r="S10" s="103"/>
      <c r="T10" s="103"/>
      <c r="U10" s="103"/>
      <c r="V10" s="103"/>
      <c r="W10" s="103">
        <v>41</v>
      </c>
      <c r="X10" s="103"/>
      <c r="Y10" s="103"/>
      <c r="Z10" s="103"/>
      <c r="AA10" s="103"/>
      <c r="AB10" s="103"/>
      <c r="AC10" s="103"/>
      <c r="AD10" s="103">
        <v>41</v>
      </c>
      <c r="AE10" s="103"/>
      <c r="AF10" s="103"/>
      <c r="AG10" s="103"/>
      <c r="AH10" s="103"/>
      <c r="AI10" s="103"/>
      <c r="AJ10" s="103"/>
      <c r="AK10" s="103">
        <v>40</v>
      </c>
      <c r="AL10" s="106">
        <f>I10+P10+W10+AD10+AK10</f>
        <v>203</v>
      </c>
      <c r="AM10" s="103">
        <f t="shared" ref="AM10:AM22" si="0">AL10/5</f>
        <v>40.6</v>
      </c>
      <c r="AN10" s="106">
        <v>1</v>
      </c>
      <c r="AO10" s="107">
        <f t="shared" ref="AO10:AO22" si="1">AM10-AN10</f>
        <v>39.6</v>
      </c>
      <c r="AP10" s="118" t="s">
        <v>103</v>
      </c>
    </row>
    <row r="11" spans="1:67" ht="16.5" x14ac:dyDescent="0.2">
      <c r="A11" s="64">
        <v>3</v>
      </c>
      <c r="B11" s="119" t="s">
        <v>21</v>
      </c>
      <c r="C11" s="64"/>
      <c r="D11" s="64"/>
      <c r="E11" s="64"/>
      <c r="F11" s="64"/>
      <c r="G11" s="64"/>
      <c r="H11" s="64"/>
      <c r="I11" s="103">
        <v>48</v>
      </c>
      <c r="J11" s="64"/>
      <c r="K11" s="64"/>
      <c r="L11" s="64"/>
      <c r="M11" s="64"/>
      <c r="N11" s="64"/>
      <c r="O11" s="64"/>
      <c r="P11" s="103">
        <v>42</v>
      </c>
      <c r="Q11" s="64"/>
      <c r="R11" s="64"/>
      <c r="S11" s="64"/>
      <c r="T11" s="64"/>
      <c r="U11" s="64"/>
      <c r="V11" s="64"/>
      <c r="W11" s="103">
        <v>47</v>
      </c>
      <c r="X11" s="64"/>
      <c r="Y11" s="64"/>
      <c r="Z11" s="64"/>
      <c r="AA11" s="64"/>
      <c r="AB11" s="64"/>
      <c r="AC11" s="64"/>
      <c r="AD11" s="103">
        <v>46</v>
      </c>
      <c r="AE11" s="64"/>
      <c r="AF11" s="64"/>
      <c r="AG11" s="64"/>
      <c r="AH11" s="64"/>
      <c r="AI11" s="64"/>
      <c r="AJ11" s="64"/>
      <c r="AK11" s="103">
        <v>48</v>
      </c>
      <c r="AL11" s="106">
        <f>I11+P11+W11+AD11+AK11</f>
        <v>231</v>
      </c>
      <c r="AM11" s="64">
        <f t="shared" si="0"/>
        <v>46.2</v>
      </c>
      <c r="AN11" s="106">
        <v>1</v>
      </c>
      <c r="AO11" s="107">
        <f t="shared" si="1"/>
        <v>45.2</v>
      </c>
      <c r="AP11" s="118" t="s">
        <v>105</v>
      </c>
    </row>
    <row r="12" spans="1:67" ht="16.5" x14ac:dyDescent="0.2">
      <c r="A12" s="64">
        <v>4</v>
      </c>
      <c r="B12" s="117" t="s">
        <v>23</v>
      </c>
      <c r="C12" s="64"/>
      <c r="D12" s="64"/>
      <c r="E12" s="64"/>
      <c r="F12" s="64"/>
      <c r="G12" s="64"/>
      <c r="H12" s="64"/>
      <c r="I12" s="103">
        <v>41</v>
      </c>
      <c r="J12" s="64"/>
      <c r="K12" s="64"/>
      <c r="L12" s="64"/>
      <c r="M12" s="64"/>
      <c r="N12" s="64"/>
      <c r="O12" s="64"/>
      <c r="P12" s="103">
        <v>44</v>
      </c>
      <c r="Q12" s="64"/>
      <c r="R12" s="64"/>
      <c r="S12" s="64"/>
      <c r="T12" s="64"/>
      <c r="U12" s="64"/>
      <c r="V12" s="64"/>
      <c r="W12" s="103">
        <v>40</v>
      </c>
      <c r="X12" s="64"/>
      <c r="Y12" s="64"/>
      <c r="Z12" s="64"/>
      <c r="AA12" s="64"/>
      <c r="AB12" s="64"/>
      <c r="AC12" s="64"/>
      <c r="AD12" s="103">
        <v>41</v>
      </c>
      <c r="AE12" s="64"/>
      <c r="AF12" s="64"/>
      <c r="AG12" s="64"/>
      <c r="AH12" s="64"/>
      <c r="AI12" s="64"/>
      <c r="AJ12" s="64"/>
      <c r="AK12" s="103">
        <v>40</v>
      </c>
      <c r="AL12" s="106">
        <f>I12+P12+W12+AD12+AK12</f>
        <v>206</v>
      </c>
      <c r="AM12" s="64">
        <f t="shared" si="0"/>
        <v>41.2</v>
      </c>
      <c r="AN12" s="106">
        <v>2</v>
      </c>
      <c r="AO12" s="107">
        <f t="shared" si="1"/>
        <v>39.200000000000003</v>
      </c>
      <c r="AP12" s="118" t="s">
        <v>106</v>
      </c>
    </row>
    <row r="13" spans="1:67" ht="16.5" x14ac:dyDescent="0.2">
      <c r="A13" s="103">
        <v>5</v>
      </c>
      <c r="B13" s="117" t="s">
        <v>19</v>
      </c>
      <c r="C13" s="64"/>
      <c r="D13" s="64"/>
      <c r="E13" s="64"/>
      <c r="F13" s="64"/>
      <c r="G13" s="64"/>
      <c r="H13" s="64"/>
      <c r="I13" s="103">
        <v>48</v>
      </c>
      <c r="J13" s="64"/>
      <c r="K13" s="64"/>
      <c r="L13" s="64"/>
      <c r="M13" s="64"/>
      <c r="N13" s="64"/>
      <c r="O13" s="64"/>
      <c r="P13" s="103">
        <v>45</v>
      </c>
      <c r="Q13" s="64"/>
      <c r="R13" s="64"/>
      <c r="S13" s="64"/>
      <c r="T13" s="64"/>
      <c r="U13" s="64"/>
      <c r="V13" s="64"/>
      <c r="W13" s="103">
        <v>48.5</v>
      </c>
      <c r="X13" s="64"/>
      <c r="Y13" s="64"/>
      <c r="Z13" s="64"/>
      <c r="AA13" s="64"/>
      <c r="AB13" s="64"/>
      <c r="AC13" s="64"/>
      <c r="AD13" s="103">
        <v>49</v>
      </c>
      <c r="AE13" s="64"/>
      <c r="AF13" s="64"/>
      <c r="AG13" s="64"/>
      <c r="AH13" s="64"/>
      <c r="AI13" s="64"/>
      <c r="AJ13" s="64"/>
      <c r="AK13" s="103">
        <v>46</v>
      </c>
      <c r="AL13" s="106">
        <f t="shared" ref="AL13:AL22" si="2">I13+P13+W13+AD13+AK13</f>
        <v>236.5</v>
      </c>
      <c r="AM13" s="64">
        <f t="shared" si="0"/>
        <v>47.3</v>
      </c>
      <c r="AN13" s="106"/>
      <c r="AO13" s="106">
        <f t="shared" si="1"/>
        <v>47.3</v>
      </c>
      <c r="AP13" s="118"/>
    </row>
    <row r="14" spans="1:67" ht="33" x14ac:dyDescent="0.2">
      <c r="A14" s="103">
        <v>6</v>
      </c>
      <c r="B14" s="117" t="s">
        <v>28</v>
      </c>
      <c r="C14" s="64"/>
      <c r="D14" s="64"/>
      <c r="E14" s="64"/>
      <c r="F14" s="64"/>
      <c r="G14" s="64"/>
      <c r="H14" s="64"/>
      <c r="I14" s="103">
        <v>42</v>
      </c>
      <c r="J14" s="64"/>
      <c r="K14" s="64"/>
      <c r="L14" s="64"/>
      <c r="M14" s="64"/>
      <c r="N14" s="64"/>
      <c r="O14" s="64"/>
      <c r="P14" s="103">
        <v>44</v>
      </c>
      <c r="Q14" s="64"/>
      <c r="R14" s="64"/>
      <c r="S14" s="64"/>
      <c r="T14" s="64"/>
      <c r="U14" s="64"/>
      <c r="V14" s="64"/>
      <c r="W14" s="103">
        <v>43</v>
      </c>
      <c r="X14" s="64"/>
      <c r="Y14" s="64"/>
      <c r="Z14" s="64"/>
      <c r="AA14" s="64"/>
      <c r="AB14" s="64"/>
      <c r="AC14" s="64"/>
      <c r="AD14" s="103">
        <v>43</v>
      </c>
      <c r="AE14" s="64"/>
      <c r="AF14" s="64"/>
      <c r="AG14" s="64"/>
      <c r="AH14" s="64"/>
      <c r="AI14" s="64"/>
      <c r="AJ14" s="64"/>
      <c r="AK14" s="103">
        <v>45</v>
      </c>
      <c r="AL14" s="106">
        <f t="shared" si="2"/>
        <v>217</v>
      </c>
      <c r="AM14" s="64">
        <f t="shared" si="0"/>
        <v>43.4</v>
      </c>
      <c r="AN14" s="106"/>
      <c r="AO14" s="108">
        <f t="shared" si="1"/>
        <v>43.4</v>
      </c>
      <c r="AP14" s="118"/>
    </row>
    <row r="15" spans="1:67" ht="16.5" x14ac:dyDescent="0.2">
      <c r="A15" s="64">
        <v>7</v>
      </c>
      <c r="B15" s="117" t="s">
        <v>18</v>
      </c>
      <c r="C15" s="64"/>
      <c r="D15" s="64"/>
      <c r="E15" s="64"/>
      <c r="F15" s="64"/>
      <c r="G15" s="64"/>
      <c r="H15" s="64"/>
      <c r="I15" s="103">
        <v>42</v>
      </c>
      <c r="J15" s="64"/>
      <c r="K15" s="64"/>
      <c r="L15" s="64"/>
      <c r="M15" s="64"/>
      <c r="N15" s="64"/>
      <c r="O15" s="64"/>
      <c r="P15" s="103">
        <v>44</v>
      </c>
      <c r="Q15" s="64"/>
      <c r="R15" s="64"/>
      <c r="S15" s="64"/>
      <c r="T15" s="64"/>
      <c r="U15" s="64"/>
      <c r="V15" s="64"/>
      <c r="W15" s="103">
        <v>42</v>
      </c>
      <c r="X15" s="64"/>
      <c r="Y15" s="64"/>
      <c r="Z15" s="64"/>
      <c r="AA15" s="64"/>
      <c r="AB15" s="64"/>
      <c r="AC15" s="64"/>
      <c r="AD15" s="103">
        <v>43</v>
      </c>
      <c r="AE15" s="64"/>
      <c r="AF15" s="64"/>
      <c r="AG15" s="64"/>
      <c r="AH15" s="64"/>
      <c r="AI15" s="64"/>
      <c r="AJ15" s="64"/>
      <c r="AK15" s="103">
        <v>45</v>
      </c>
      <c r="AL15" s="106">
        <f t="shared" si="2"/>
        <v>216</v>
      </c>
      <c r="AM15" s="64">
        <f t="shared" si="0"/>
        <v>43.2</v>
      </c>
      <c r="AN15" s="106">
        <v>1</v>
      </c>
      <c r="AO15" s="107">
        <f t="shared" si="1"/>
        <v>42.2</v>
      </c>
      <c r="AP15" s="120" t="s">
        <v>108</v>
      </c>
    </row>
    <row r="16" spans="1:67" ht="16.5" x14ac:dyDescent="0.2">
      <c r="A16" s="103">
        <v>8</v>
      </c>
      <c r="B16" s="117" t="s">
        <v>17</v>
      </c>
      <c r="C16" s="64"/>
      <c r="D16" s="64"/>
      <c r="E16" s="64"/>
      <c r="F16" s="64"/>
      <c r="G16" s="64"/>
      <c r="H16" s="64"/>
      <c r="I16" s="103">
        <v>44</v>
      </c>
      <c r="J16" s="64"/>
      <c r="K16" s="64"/>
      <c r="L16" s="64"/>
      <c r="M16" s="64"/>
      <c r="N16" s="64"/>
      <c r="O16" s="64"/>
      <c r="P16" s="103">
        <v>43</v>
      </c>
      <c r="Q16" s="64"/>
      <c r="R16" s="64"/>
      <c r="S16" s="64"/>
      <c r="T16" s="64"/>
      <c r="U16" s="64"/>
      <c r="V16" s="64"/>
      <c r="W16" s="103">
        <v>43.5</v>
      </c>
      <c r="X16" s="64"/>
      <c r="Y16" s="64"/>
      <c r="Z16" s="64"/>
      <c r="AA16" s="64"/>
      <c r="AB16" s="64"/>
      <c r="AC16" s="64"/>
      <c r="AD16" s="103">
        <v>45</v>
      </c>
      <c r="AE16" s="64"/>
      <c r="AF16" s="64"/>
      <c r="AG16" s="64"/>
      <c r="AH16" s="64"/>
      <c r="AI16" s="64"/>
      <c r="AJ16" s="64"/>
      <c r="AK16" s="103">
        <v>46</v>
      </c>
      <c r="AL16" s="106">
        <f t="shared" si="2"/>
        <v>221.5</v>
      </c>
      <c r="AM16" s="64">
        <f t="shared" si="0"/>
        <v>44.3</v>
      </c>
      <c r="AN16" s="106"/>
      <c r="AO16" s="106">
        <f t="shared" si="1"/>
        <v>44.3</v>
      </c>
      <c r="AP16" s="118"/>
    </row>
    <row r="17" spans="1:42" ht="33" x14ac:dyDescent="0.2">
      <c r="A17" s="103">
        <v>9</v>
      </c>
      <c r="B17" s="117" t="s">
        <v>27</v>
      </c>
      <c r="C17" s="64"/>
      <c r="D17" s="64"/>
      <c r="E17" s="64"/>
      <c r="F17" s="64"/>
      <c r="G17" s="64"/>
      <c r="H17" s="64"/>
      <c r="I17" s="103">
        <v>41</v>
      </c>
      <c r="J17" s="64"/>
      <c r="K17" s="64"/>
      <c r="L17" s="64"/>
      <c r="M17" s="64"/>
      <c r="N17" s="64"/>
      <c r="O17" s="64"/>
      <c r="P17" s="103">
        <v>40</v>
      </c>
      <c r="Q17" s="64"/>
      <c r="R17" s="64"/>
      <c r="S17" s="64"/>
      <c r="T17" s="64"/>
      <c r="U17" s="64"/>
      <c r="V17" s="64"/>
      <c r="W17" s="103">
        <v>41</v>
      </c>
      <c r="X17" s="64"/>
      <c r="Y17" s="64"/>
      <c r="Z17" s="64"/>
      <c r="AA17" s="64"/>
      <c r="AB17" s="64"/>
      <c r="AC17" s="64"/>
      <c r="AD17" s="103">
        <v>41</v>
      </c>
      <c r="AE17" s="64"/>
      <c r="AF17" s="64"/>
      <c r="AG17" s="64"/>
      <c r="AH17" s="64"/>
      <c r="AI17" s="64"/>
      <c r="AJ17" s="64"/>
      <c r="AK17" s="103">
        <v>42</v>
      </c>
      <c r="AL17" s="106">
        <f t="shared" si="2"/>
        <v>205</v>
      </c>
      <c r="AM17" s="64">
        <f t="shared" si="0"/>
        <v>41</v>
      </c>
      <c r="AN17" s="106"/>
      <c r="AO17" s="108">
        <f t="shared" si="1"/>
        <v>41</v>
      </c>
      <c r="AP17" s="118"/>
    </row>
    <row r="18" spans="1:42" ht="16.5" x14ac:dyDescent="0.2">
      <c r="A18" s="64">
        <v>10</v>
      </c>
      <c r="B18" s="117" t="s">
        <v>53</v>
      </c>
      <c r="C18" s="103"/>
      <c r="D18" s="103"/>
      <c r="E18" s="103"/>
      <c r="F18" s="103"/>
      <c r="G18" s="103"/>
      <c r="H18" s="103"/>
      <c r="I18" s="103">
        <v>40</v>
      </c>
      <c r="J18" s="103"/>
      <c r="K18" s="103"/>
      <c r="L18" s="103"/>
      <c r="M18" s="103"/>
      <c r="N18" s="103"/>
      <c r="O18" s="103"/>
      <c r="P18" s="103">
        <v>40</v>
      </c>
      <c r="Q18" s="103"/>
      <c r="R18" s="103"/>
      <c r="S18" s="103"/>
      <c r="T18" s="103"/>
      <c r="U18" s="103"/>
      <c r="V18" s="103"/>
      <c r="W18" s="103">
        <v>40</v>
      </c>
      <c r="X18" s="103"/>
      <c r="Y18" s="103"/>
      <c r="Z18" s="103"/>
      <c r="AA18" s="103"/>
      <c r="AB18" s="103"/>
      <c r="AC18" s="103"/>
      <c r="AD18" s="103">
        <v>40</v>
      </c>
      <c r="AE18" s="103"/>
      <c r="AF18" s="64"/>
      <c r="AG18" s="64"/>
      <c r="AH18" s="64"/>
      <c r="AI18" s="64"/>
      <c r="AJ18" s="64"/>
      <c r="AK18" s="103">
        <v>40</v>
      </c>
      <c r="AL18" s="106">
        <f t="shared" si="2"/>
        <v>200</v>
      </c>
      <c r="AM18" s="64">
        <f>AL18/5</f>
        <v>40</v>
      </c>
      <c r="AN18" s="106">
        <v>2</v>
      </c>
      <c r="AO18" s="106">
        <f t="shared" si="1"/>
        <v>38</v>
      </c>
      <c r="AP18" s="118" t="s">
        <v>104</v>
      </c>
    </row>
    <row r="19" spans="1:42" ht="16.5" x14ac:dyDescent="0.2">
      <c r="A19" s="103">
        <v>11</v>
      </c>
      <c r="B19" s="121" t="s">
        <v>16</v>
      </c>
      <c r="C19" s="64"/>
      <c r="D19" s="64"/>
      <c r="E19" s="64"/>
      <c r="F19" s="64"/>
      <c r="G19" s="64"/>
      <c r="H19" s="64"/>
      <c r="I19" s="103">
        <v>41</v>
      </c>
      <c r="J19" s="64"/>
      <c r="K19" s="64"/>
      <c r="L19" s="64"/>
      <c r="M19" s="64"/>
      <c r="N19" s="64"/>
      <c r="O19" s="64"/>
      <c r="P19" s="103">
        <v>46</v>
      </c>
      <c r="Q19" s="64"/>
      <c r="R19" s="64"/>
      <c r="S19" s="64"/>
      <c r="T19" s="64"/>
      <c r="U19" s="64"/>
      <c r="V19" s="64"/>
      <c r="W19" s="103">
        <v>40.5</v>
      </c>
      <c r="X19" s="64"/>
      <c r="Y19" s="64"/>
      <c r="Z19" s="64"/>
      <c r="AA19" s="64"/>
      <c r="AB19" s="64"/>
      <c r="AC19" s="64"/>
      <c r="AD19" s="103">
        <v>40.5</v>
      </c>
      <c r="AE19" s="64"/>
      <c r="AF19" s="64"/>
      <c r="AG19" s="64"/>
      <c r="AH19" s="64"/>
      <c r="AI19" s="64"/>
      <c r="AJ19" s="64"/>
      <c r="AK19" s="103">
        <v>41</v>
      </c>
      <c r="AL19" s="106">
        <f t="shared" si="2"/>
        <v>209</v>
      </c>
      <c r="AM19" s="64">
        <f t="shared" si="0"/>
        <v>41.8</v>
      </c>
      <c r="AN19" s="106"/>
      <c r="AO19" s="106">
        <f t="shared" si="1"/>
        <v>41.8</v>
      </c>
      <c r="AP19" s="118"/>
    </row>
    <row r="20" spans="1:42" ht="16.5" x14ac:dyDescent="0.2">
      <c r="A20" s="103">
        <v>12</v>
      </c>
      <c r="B20" s="117" t="s">
        <v>20</v>
      </c>
      <c r="C20" s="103"/>
      <c r="D20" s="103"/>
      <c r="E20" s="103"/>
      <c r="F20" s="103"/>
      <c r="G20" s="103"/>
      <c r="H20" s="103"/>
      <c r="I20" s="103">
        <v>41</v>
      </c>
      <c r="J20" s="103"/>
      <c r="K20" s="103"/>
      <c r="L20" s="103"/>
      <c r="M20" s="103"/>
      <c r="N20" s="103"/>
      <c r="O20" s="103"/>
      <c r="P20" s="103">
        <v>44</v>
      </c>
      <c r="Q20" s="103"/>
      <c r="R20" s="103"/>
      <c r="S20" s="103"/>
      <c r="T20" s="103"/>
      <c r="U20" s="103"/>
      <c r="V20" s="103"/>
      <c r="W20" s="103">
        <v>41</v>
      </c>
      <c r="X20" s="103"/>
      <c r="Y20" s="103"/>
      <c r="Z20" s="103"/>
      <c r="AA20" s="103"/>
      <c r="AB20" s="103"/>
      <c r="AC20" s="103"/>
      <c r="AD20" s="103">
        <v>41.5</v>
      </c>
      <c r="AE20" s="103"/>
      <c r="AF20" s="64"/>
      <c r="AG20" s="64"/>
      <c r="AH20" s="64"/>
      <c r="AI20" s="64"/>
      <c r="AJ20" s="64"/>
      <c r="AK20" s="103">
        <v>48</v>
      </c>
      <c r="AL20" s="106">
        <f t="shared" si="2"/>
        <v>215.5</v>
      </c>
      <c r="AM20" s="64">
        <f t="shared" si="0"/>
        <v>43.1</v>
      </c>
      <c r="AN20" s="106"/>
      <c r="AO20" s="106">
        <f t="shared" si="1"/>
        <v>43.1</v>
      </c>
      <c r="AP20" s="118"/>
    </row>
    <row r="21" spans="1:42" ht="16.5" x14ac:dyDescent="0.2">
      <c r="A21" s="103">
        <v>13</v>
      </c>
      <c r="B21" s="117" t="s">
        <v>22</v>
      </c>
      <c r="C21" s="103"/>
      <c r="D21" s="103"/>
      <c r="E21" s="103"/>
      <c r="F21" s="103"/>
      <c r="G21" s="103"/>
      <c r="H21" s="103"/>
      <c r="I21" s="103">
        <v>41</v>
      </c>
      <c r="J21" s="103"/>
      <c r="K21" s="103"/>
      <c r="L21" s="103"/>
      <c r="M21" s="103"/>
      <c r="N21" s="103"/>
      <c r="O21" s="103"/>
      <c r="P21" s="103">
        <v>40</v>
      </c>
      <c r="Q21" s="103"/>
      <c r="R21" s="103"/>
      <c r="S21" s="103"/>
      <c r="T21" s="103"/>
      <c r="U21" s="103"/>
      <c r="V21" s="103"/>
      <c r="W21" s="103">
        <v>41</v>
      </c>
      <c r="X21" s="103"/>
      <c r="Y21" s="103"/>
      <c r="Z21" s="103"/>
      <c r="AA21" s="103"/>
      <c r="AB21" s="103"/>
      <c r="AC21" s="103"/>
      <c r="AD21" s="103">
        <v>42</v>
      </c>
      <c r="AE21" s="103"/>
      <c r="AF21" s="64"/>
      <c r="AG21" s="64"/>
      <c r="AH21" s="64"/>
      <c r="AI21" s="64"/>
      <c r="AJ21" s="64"/>
      <c r="AK21" s="103">
        <v>41</v>
      </c>
      <c r="AL21" s="106">
        <f t="shared" si="2"/>
        <v>205</v>
      </c>
      <c r="AM21" s="64">
        <f t="shared" si="0"/>
        <v>41</v>
      </c>
      <c r="AN21" s="106"/>
      <c r="AO21" s="106">
        <f t="shared" si="1"/>
        <v>41</v>
      </c>
      <c r="AP21" s="118"/>
    </row>
    <row r="22" spans="1:42" ht="33" x14ac:dyDescent="0.2">
      <c r="A22" s="122">
        <v>14</v>
      </c>
      <c r="B22" s="123" t="s">
        <v>24</v>
      </c>
      <c r="C22" s="109"/>
      <c r="D22" s="109"/>
      <c r="E22" s="109"/>
      <c r="F22" s="109"/>
      <c r="G22" s="109"/>
      <c r="H22" s="109"/>
      <c r="I22" s="109">
        <v>40</v>
      </c>
      <c r="J22" s="109"/>
      <c r="K22" s="109"/>
      <c r="L22" s="109"/>
      <c r="M22" s="109"/>
      <c r="N22" s="109"/>
      <c r="O22" s="109"/>
      <c r="P22" s="109">
        <v>40</v>
      </c>
      <c r="Q22" s="109"/>
      <c r="R22" s="109"/>
      <c r="S22" s="109"/>
      <c r="T22" s="109"/>
      <c r="U22" s="109"/>
      <c r="V22" s="109"/>
      <c r="W22" s="109">
        <v>40</v>
      </c>
      <c r="X22" s="109"/>
      <c r="Y22" s="109"/>
      <c r="Z22" s="109"/>
      <c r="AA22" s="109"/>
      <c r="AB22" s="109"/>
      <c r="AC22" s="109"/>
      <c r="AD22" s="109">
        <v>40</v>
      </c>
      <c r="AE22" s="109"/>
      <c r="AF22" s="109"/>
      <c r="AG22" s="109"/>
      <c r="AH22" s="109"/>
      <c r="AI22" s="109"/>
      <c r="AJ22" s="109"/>
      <c r="AK22" s="109">
        <v>40</v>
      </c>
      <c r="AL22" s="110">
        <f t="shared" si="2"/>
        <v>200</v>
      </c>
      <c r="AM22" s="109">
        <f t="shared" si="0"/>
        <v>40</v>
      </c>
      <c r="AN22" s="110"/>
      <c r="AO22" s="110">
        <f t="shared" si="1"/>
        <v>40</v>
      </c>
      <c r="AP22" s="124"/>
    </row>
    <row r="24" spans="1:42" ht="16.5" x14ac:dyDescent="0.25">
      <c r="C24" s="125" t="s">
        <v>87</v>
      </c>
      <c r="D24" s="126" t="s">
        <v>77</v>
      </c>
    </row>
    <row r="25" spans="1:42" ht="16.5" x14ac:dyDescent="0.25">
      <c r="C25" s="125" t="s">
        <v>78</v>
      </c>
      <c r="D25" s="126" t="s">
        <v>79</v>
      </c>
    </row>
    <row r="26" spans="1:42" ht="16.5" x14ac:dyDescent="0.25">
      <c r="C26" s="125" t="s">
        <v>80</v>
      </c>
      <c r="D26" s="126" t="s">
        <v>81</v>
      </c>
    </row>
    <row r="27" spans="1:42" ht="16.5" x14ac:dyDescent="0.25">
      <c r="C27" s="125" t="s">
        <v>88</v>
      </c>
      <c r="D27" s="126" t="s">
        <v>82</v>
      </c>
    </row>
    <row r="28" spans="1:42" ht="16.5" x14ac:dyDescent="0.25">
      <c r="C28" s="125" t="s">
        <v>85</v>
      </c>
      <c r="D28" s="126" t="s">
        <v>83</v>
      </c>
    </row>
    <row r="29" spans="1:42" ht="16.5" x14ac:dyDescent="0.25">
      <c r="C29" s="125" t="s">
        <v>86</v>
      </c>
      <c r="D29" s="126" t="s">
        <v>84</v>
      </c>
    </row>
  </sheetData>
  <mergeCells count="15">
    <mergeCell ref="AN6:AN8"/>
    <mergeCell ref="AO6:AO8"/>
    <mergeCell ref="AP6:AP8"/>
    <mergeCell ref="A2:AP2"/>
    <mergeCell ref="A3:AP3"/>
    <mergeCell ref="A5:A8"/>
    <mergeCell ref="B5:B8"/>
    <mergeCell ref="C5:AP5"/>
    <mergeCell ref="AL6:AL8"/>
    <mergeCell ref="AM6:AM8"/>
    <mergeCell ref="C6:I7"/>
    <mergeCell ref="J6:P7"/>
    <mergeCell ref="Q6:W7"/>
    <mergeCell ref="X6:AD7"/>
    <mergeCell ref="AE6:AK7"/>
  </mergeCells>
  <pageMargins left="0.28999999999999998" right="0.2" top="0.34" bottom="0.3" header="0.17" footer="0.17"/>
  <pageSetup paperSize="9" scale="98" orientation="landscape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2"/>
  <sheetViews>
    <sheetView zoomScale="70" zoomScaleNormal="70" workbookViewId="0">
      <selection activeCell="E12" sqref="E12"/>
    </sheetView>
  </sheetViews>
  <sheetFormatPr defaultRowHeight="12.75" x14ac:dyDescent="0.2"/>
  <cols>
    <col min="1" max="1" width="4.5703125" customWidth="1"/>
    <col min="2" max="2" width="31.85546875" customWidth="1"/>
    <col min="3" max="9" width="9.7109375" style="9" customWidth="1"/>
    <col min="10" max="10" width="9.7109375" customWidth="1"/>
    <col min="12" max="12" width="21" customWidth="1"/>
    <col min="15" max="18" width="0" hidden="1" customWidth="1"/>
  </cols>
  <sheetData>
    <row r="2" spans="1:18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8" ht="19.5" x14ac:dyDescent="0.3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8" ht="18.75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8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5"/>
      <c r="O5" s="133" t="s">
        <v>65</v>
      </c>
      <c r="P5" s="133"/>
      <c r="Q5" s="174" t="s">
        <v>90</v>
      </c>
      <c r="R5" s="133"/>
    </row>
    <row r="6" spans="1:18" s="5" customFormat="1" ht="16.5" customHeight="1" x14ac:dyDescent="0.25">
      <c r="A6" s="135"/>
      <c r="B6" s="135"/>
      <c r="C6" s="151" t="s">
        <v>121</v>
      </c>
      <c r="D6" s="151" t="s">
        <v>122</v>
      </c>
      <c r="E6" s="151" t="s">
        <v>123</v>
      </c>
      <c r="F6" s="151" t="s">
        <v>124</v>
      </c>
      <c r="G6" s="151" t="s">
        <v>125</v>
      </c>
      <c r="H6" s="151" t="s">
        <v>0</v>
      </c>
      <c r="I6" s="147" t="s">
        <v>35</v>
      </c>
      <c r="J6" s="147" t="s">
        <v>32</v>
      </c>
      <c r="K6" s="147" t="s">
        <v>33</v>
      </c>
      <c r="L6" s="147" t="s">
        <v>34</v>
      </c>
      <c r="O6" s="133"/>
      <c r="P6" s="133"/>
      <c r="Q6" s="133"/>
      <c r="R6" s="133"/>
    </row>
    <row r="7" spans="1:18" s="5" customFormat="1" ht="49.5" customHeight="1" x14ac:dyDescent="0.25">
      <c r="A7" s="135"/>
      <c r="B7" s="135"/>
      <c r="C7" s="135"/>
      <c r="D7" s="135"/>
      <c r="E7" s="135"/>
      <c r="F7" s="135"/>
      <c r="G7" s="135"/>
      <c r="H7" s="135"/>
      <c r="I7" s="148"/>
      <c r="J7" s="148"/>
      <c r="K7" s="148"/>
      <c r="L7" s="148"/>
      <c r="O7" s="133"/>
      <c r="P7" s="133"/>
      <c r="Q7" s="133"/>
      <c r="R7" s="133"/>
    </row>
    <row r="8" spans="1:18" s="5" customFormat="1" ht="33" customHeight="1" x14ac:dyDescent="0.25">
      <c r="A8" s="152"/>
      <c r="B8" s="152"/>
      <c r="C8" s="152"/>
      <c r="D8" s="152"/>
      <c r="E8" s="152"/>
      <c r="F8" s="152"/>
      <c r="G8" s="152"/>
      <c r="H8" s="152"/>
      <c r="I8" s="149"/>
      <c r="J8" s="149"/>
      <c r="K8" s="149"/>
      <c r="L8" s="149"/>
      <c r="O8" s="133"/>
      <c r="P8" s="133"/>
      <c r="Q8" s="133"/>
      <c r="R8" s="133"/>
    </row>
    <row r="9" spans="1:18" ht="33" x14ac:dyDescent="0.2">
      <c r="A9" s="19">
        <v>1</v>
      </c>
      <c r="B9" s="18" t="s">
        <v>59</v>
      </c>
      <c r="C9" s="19">
        <f>'Chao hoi (Nhap)'!E9</f>
        <v>9</v>
      </c>
      <c r="D9" s="19">
        <f>'Chao hoi (Nhap)'!H9</f>
        <v>9</v>
      </c>
      <c r="E9" s="8">
        <f>'Chao hoi (Nhap)'!K9</f>
        <v>9</v>
      </c>
      <c r="F9" s="19">
        <f>'Chao hoi (Nhap)'!N9</f>
        <v>9</v>
      </c>
      <c r="G9" s="19">
        <f>'Chao hoi (Nhap)'!Q9</f>
        <v>8.5</v>
      </c>
      <c r="H9" s="19">
        <f>SUM(C9:G9)</f>
        <v>44.5</v>
      </c>
      <c r="I9" s="19">
        <f>H9/5</f>
        <v>8.9</v>
      </c>
      <c r="J9" s="45">
        <f>'Chao hoi (Nhap)'!T9</f>
        <v>0</v>
      </c>
      <c r="K9" s="25">
        <f>I9-J9</f>
        <v>8.9</v>
      </c>
      <c r="L9" s="83"/>
      <c r="O9" s="49">
        <f>'Chao hoi (Nhap)'!U9</f>
        <v>8.9</v>
      </c>
      <c r="P9" s="49" t="str">
        <f>IF(K9=O9, "ok", "error")</f>
        <v>ok</v>
      </c>
      <c r="Q9" s="49">
        <f>'Chao hoi (Nhap)'!AB9</f>
        <v>8.9</v>
      </c>
      <c r="R9" s="49" t="str">
        <f>IF(K9=Q9, "ok", "error")</f>
        <v>ok</v>
      </c>
    </row>
    <row r="10" spans="1:18" ht="33" x14ac:dyDescent="0.2">
      <c r="A10" s="8">
        <v>2</v>
      </c>
      <c r="B10" s="2" t="s">
        <v>60</v>
      </c>
      <c r="C10" s="8">
        <f>'Chao hoi (Nhap)'!E10</f>
        <v>8.5</v>
      </c>
      <c r="D10" s="8">
        <f>'Chao hoi (Nhap)'!H10</f>
        <v>8.5</v>
      </c>
      <c r="E10" s="8">
        <f>'Chao hoi (Nhap)'!K10</f>
        <v>8</v>
      </c>
      <c r="F10" s="8">
        <f>'Chao hoi (Nhap)'!N10</f>
        <v>8</v>
      </c>
      <c r="G10" s="8">
        <f>'Chao hoi (Nhap)'!Q10</f>
        <v>8.5</v>
      </c>
      <c r="H10" s="8">
        <f t="shared" ref="H10:H22" si="0">SUM(C10:G10)</f>
        <v>41.5</v>
      </c>
      <c r="I10" s="8">
        <f t="shared" ref="I10:I22" si="1">H10/5</f>
        <v>8.3000000000000007</v>
      </c>
      <c r="J10" s="27">
        <f>'Chao hoi (Nhap)'!T10</f>
        <v>0</v>
      </c>
      <c r="K10" s="26">
        <f t="shared" ref="K10:K22" si="2">I10-J10</f>
        <v>8.3000000000000007</v>
      </c>
      <c r="L10" s="84"/>
      <c r="O10" s="49">
        <f>'Chao hoi (Nhap)'!U10</f>
        <v>8.3000000000000007</v>
      </c>
      <c r="P10" s="49" t="str">
        <f t="shared" ref="P10:P22" si="3">IF(K10=O10, "ok", "error")</f>
        <v>ok</v>
      </c>
      <c r="Q10" s="49">
        <f>'Chao hoi (Nhap)'!AB10</f>
        <v>8.3000000000000007</v>
      </c>
      <c r="R10" s="49" t="str">
        <f t="shared" ref="R10:R22" si="4">IF(K10=Q10, "ok", "error")</f>
        <v>ok</v>
      </c>
    </row>
    <row r="11" spans="1:18" ht="16.5" x14ac:dyDescent="0.2">
      <c r="A11" s="7">
        <v>3</v>
      </c>
      <c r="B11" s="4" t="s">
        <v>21</v>
      </c>
      <c r="C11" s="8">
        <f>'Chao hoi (Nhap)'!E11</f>
        <v>9.5</v>
      </c>
      <c r="D11" s="8">
        <f>'Chao hoi (Nhap)'!H11</f>
        <v>9.5</v>
      </c>
      <c r="E11" s="8">
        <f>'Chao hoi (Nhap)'!K11</f>
        <v>9.5</v>
      </c>
      <c r="F11" s="8">
        <f>'Chao hoi (Nhap)'!N11</f>
        <v>9.5</v>
      </c>
      <c r="G11" s="8">
        <f>'Chao hoi (Nhap)'!Q11</f>
        <v>9.5</v>
      </c>
      <c r="H11" s="7">
        <f t="shared" si="0"/>
        <v>47.5</v>
      </c>
      <c r="I11" s="7">
        <f t="shared" si="1"/>
        <v>9.5</v>
      </c>
      <c r="J11" s="27">
        <f>'Chao hoi (Nhap)'!T11</f>
        <v>0</v>
      </c>
      <c r="K11" s="26">
        <f t="shared" si="2"/>
        <v>9.5</v>
      </c>
      <c r="L11" s="84"/>
      <c r="O11" s="49">
        <f>'Chao hoi (Nhap)'!U11</f>
        <v>9.5</v>
      </c>
      <c r="P11" s="49" t="str">
        <f t="shared" si="3"/>
        <v>ok</v>
      </c>
      <c r="Q11" s="49">
        <f>'Chao hoi (Nhap)'!AB11</f>
        <v>9.5</v>
      </c>
      <c r="R11" s="49" t="str">
        <f t="shared" si="4"/>
        <v>ok</v>
      </c>
    </row>
    <row r="12" spans="1:18" ht="16.5" x14ac:dyDescent="0.2">
      <c r="A12" s="7">
        <v>4</v>
      </c>
      <c r="B12" s="2" t="s">
        <v>23</v>
      </c>
      <c r="C12" s="8">
        <f>'Chao hoi (Nhap)'!E12</f>
        <v>9</v>
      </c>
      <c r="D12" s="8">
        <f>'Chao hoi (Nhap)'!H12</f>
        <v>9</v>
      </c>
      <c r="E12" s="8">
        <f>'Chao hoi (Nhap)'!K12</f>
        <v>9</v>
      </c>
      <c r="F12" s="8">
        <f>'Chao hoi (Nhap)'!N12</f>
        <v>9</v>
      </c>
      <c r="G12" s="8">
        <f>'Chao hoi (Nhap)'!Q12</f>
        <v>9</v>
      </c>
      <c r="H12" s="7">
        <f t="shared" si="0"/>
        <v>45</v>
      </c>
      <c r="I12" s="7">
        <f t="shared" si="1"/>
        <v>9</v>
      </c>
      <c r="J12" s="27">
        <f>'Chao hoi (Nhap)'!T12</f>
        <v>0</v>
      </c>
      <c r="K12" s="26">
        <f t="shared" si="2"/>
        <v>9</v>
      </c>
      <c r="L12" s="84"/>
      <c r="O12" s="49">
        <f>'Chao hoi (Nhap)'!U12</f>
        <v>9</v>
      </c>
      <c r="P12" s="49" t="str">
        <f t="shared" si="3"/>
        <v>ok</v>
      </c>
      <c r="Q12" s="49">
        <f>'Chao hoi (Nhap)'!AB12</f>
        <v>9</v>
      </c>
      <c r="R12" s="49" t="str">
        <f t="shared" si="4"/>
        <v>ok</v>
      </c>
    </row>
    <row r="13" spans="1:18" ht="16.5" x14ac:dyDescent="0.2">
      <c r="A13" s="8">
        <v>5</v>
      </c>
      <c r="B13" s="2" t="s">
        <v>19</v>
      </c>
      <c r="C13" s="8">
        <f>'Chao hoi (Nhap)'!E13</f>
        <v>9</v>
      </c>
      <c r="D13" s="8">
        <f>'Chao hoi (Nhap)'!H13</f>
        <v>10</v>
      </c>
      <c r="E13" s="8">
        <f>'Chao hoi (Nhap)'!K13</f>
        <v>9</v>
      </c>
      <c r="F13" s="8">
        <f>'Chao hoi (Nhap)'!N13</f>
        <v>9</v>
      </c>
      <c r="G13" s="8">
        <f>'Chao hoi (Nhap)'!Q13</f>
        <v>9.5</v>
      </c>
      <c r="H13" s="7">
        <f t="shared" si="0"/>
        <v>46.5</v>
      </c>
      <c r="I13" s="7">
        <f t="shared" si="1"/>
        <v>9.3000000000000007</v>
      </c>
      <c r="J13" s="27">
        <f>'Chao hoi (Nhap)'!T13</f>
        <v>0</v>
      </c>
      <c r="K13" s="27">
        <f t="shared" si="2"/>
        <v>9.3000000000000007</v>
      </c>
      <c r="L13" s="84"/>
      <c r="O13" s="49">
        <f>'Chao hoi (Nhap)'!U13</f>
        <v>9.3000000000000007</v>
      </c>
      <c r="P13" s="49" t="str">
        <f t="shared" si="3"/>
        <v>ok</v>
      </c>
      <c r="Q13" s="49">
        <f>'Chao hoi (Nhap)'!AB13</f>
        <v>9.3000000000000007</v>
      </c>
      <c r="R13" s="49" t="str">
        <f t="shared" si="4"/>
        <v>ok</v>
      </c>
    </row>
    <row r="14" spans="1:18" ht="33" x14ac:dyDescent="0.2">
      <c r="A14" s="8">
        <v>6</v>
      </c>
      <c r="B14" s="2" t="s">
        <v>28</v>
      </c>
      <c r="C14" s="8">
        <f>'Chao hoi (Nhap)'!E14</f>
        <v>9</v>
      </c>
      <c r="D14" s="8">
        <f>'Chao hoi (Nhap)'!H14</f>
        <v>9</v>
      </c>
      <c r="E14" s="8">
        <f>'Chao hoi (Nhap)'!K14</f>
        <v>9</v>
      </c>
      <c r="F14" s="8">
        <f>'Chao hoi (Nhap)'!N14</f>
        <v>9</v>
      </c>
      <c r="G14" s="8">
        <f>'Chao hoi (Nhap)'!Q14</f>
        <v>9.5</v>
      </c>
      <c r="H14" s="7">
        <f t="shared" si="0"/>
        <v>45.5</v>
      </c>
      <c r="I14" s="7">
        <f t="shared" si="1"/>
        <v>9.1</v>
      </c>
      <c r="J14" s="27">
        <f>'Chao hoi (Nhap)'!T14</f>
        <v>0</v>
      </c>
      <c r="K14" s="28">
        <f t="shared" si="2"/>
        <v>9.1</v>
      </c>
      <c r="L14" s="84"/>
      <c r="O14" s="49">
        <f>'Chao hoi (Nhap)'!U14</f>
        <v>9.1</v>
      </c>
      <c r="P14" s="49" t="str">
        <f t="shared" si="3"/>
        <v>ok</v>
      </c>
      <c r="Q14" s="49">
        <f>'Chao hoi (Nhap)'!AB14</f>
        <v>9.1</v>
      </c>
      <c r="R14" s="49" t="str">
        <f t="shared" si="4"/>
        <v>ok</v>
      </c>
    </row>
    <row r="15" spans="1:18" ht="16.5" x14ac:dyDescent="0.2">
      <c r="A15" s="7">
        <v>7</v>
      </c>
      <c r="B15" s="2" t="s">
        <v>18</v>
      </c>
      <c r="C15" s="8">
        <f>'Chao hoi (Nhap)'!E15</f>
        <v>9</v>
      </c>
      <c r="D15" s="8">
        <f>'Chao hoi (Nhap)'!H15</f>
        <v>9</v>
      </c>
      <c r="E15" s="8">
        <f>'Chao hoi (Nhap)'!K15</f>
        <v>9</v>
      </c>
      <c r="F15" s="8">
        <f>'Chao hoi (Nhap)'!N15</f>
        <v>9.5</v>
      </c>
      <c r="G15" s="8">
        <f>'Chao hoi (Nhap)'!Q15</f>
        <v>9</v>
      </c>
      <c r="H15" s="7">
        <f t="shared" si="0"/>
        <v>45.5</v>
      </c>
      <c r="I15" s="7">
        <f t="shared" si="1"/>
        <v>9.1</v>
      </c>
      <c r="J15" s="27">
        <f>'Chao hoi (Nhap)'!T15</f>
        <v>0</v>
      </c>
      <c r="K15" s="26">
        <f t="shared" si="2"/>
        <v>9.1</v>
      </c>
      <c r="L15" s="84"/>
      <c r="O15" s="49">
        <f>'Chao hoi (Nhap)'!U15</f>
        <v>9.1</v>
      </c>
      <c r="P15" s="49" t="str">
        <f t="shared" si="3"/>
        <v>ok</v>
      </c>
      <c r="Q15" s="49">
        <f>'Chao hoi (Nhap)'!AB15</f>
        <v>9.1</v>
      </c>
      <c r="R15" s="49" t="str">
        <f t="shared" si="4"/>
        <v>ok</v>
      </c>
    </row>
    <row r="16" spans="1:18" ht="16.5" x14ac:dyDescent="0.2">
      <c r="A16" s="8">
        <v>8</v>
      </c>
      <c r="B16" s="2" t="s">
        <v>17</v>
      </c>
      <c r="C16" s="8">
        <f>'Chao hoi (Nhap)'!E16</f>
        <v>9</v>
      </c>
      <c r="D16" s="8">
        <f>'Chao hoi (Nhap)'!H16</f>
        <v>9.5</v>
      </c>
      <c r="E16" s="8">
        <f>'Chao hoi (Nhap)'!K16</f>
        <v>9</v>
      </c>
      <c r="F16" s="8">
        <f>'Chao hoi (Nhap)'!N16</f>
        <v>9</v>
      </c>
      <c r="G16" s="8">
        <f>'Chao hoi (Nhap)'!Q16</f>
        <v>9</v>
      </c>
      <c r="H16" s="7">
        <f t="shared" si="0"/>
        <v>45.5</v>
      </c>
      <c r="I16" s="7">
        <f t="shared" si="1"/>
        <v>9.1</v>
      </c>
      <c r="J16" s="27">
        <f>'Chao hoi (Nhap)'!T16</f>
        <v>0</v>
      </c>
      <c r="K16" s="27">
        <f t="shared" si="2"/>
        <v>9.1</v>
      </c>
      <c r="L16" s="84"/>
      <c r="O16" s="49">
        <f>'Chao hoi (Nhap)'!U16</f>
        <v>9.1</v>
      </c>
      <c r="P16" s="49" t="str">
        <f t="shared" si="3"/>
        <v>ok</v>
      </c>
      <c r="Q16" s="49">
        <f>'Chao hoi (Nhap)'!AB16</f>
        <v>9.1</v>
      </c>
      <c r="R16" s="49" t="str">
        <f t="shared" si="4"/>
        <v>ok</v>
      </c>
    </row>
    <row r="17" spans="1:18" ht="33" x14ac:dyDescent="0.2">
      <c r="A17" s="8">
        <v>9</v>
      </c>
      <c r="B17" s="2" t="s">
        <v>27</v>
      </c>
      <c r="C17" s="8">
        <f>'Chao hoi (Nhap)'!E17</f>
        <v>9.5</v>
      </c>
      <c r="D17" s="8">
        <f>'Chao hoi (Nhap)'!H17</f>
        <v>9.5</v>
      </c>
      <c r="E17" s="8">
        <f>'Chao hoi (Nhap)'!K17</f>
        <v>9.5</v>
      </c>
      <c r="F17" s="8">
        <f>'Chao hoi (Nhap)'!N17</f>
        <v>9.5</v>
      </c>
      <c r="G17" s="8">
        <f>'Chao hoi (Nhap)'!Q17</f>
        <v>9.5</v>
      </c>
      <c r="H17" s="7">
        <f t="shared" si="0"/>
        <v>47.5</v>
      </c>
      <c r="I17" s="7">
        <f t="shared" si="1"/>
        <v>9.5</v>
      </c>
      <c r="J17" s="27">
        <f>'Chao hoi (Nhap)'!T17</f>
        <v>1</v>
      </c>
      <c r="K17" s="28">
        <f t="shared" si="2"/>
        <v>8.5</v>
      </c>
      <c r="L17" s="191" t="s">
        <v>102</v>
      </c>
      <c r="O17" s="49">
        <f>'Chao hoi (Nhap)'!U17</f>
        <v>8.5</v>
      </c>
      <c r="P17" s="49" t="str">
        <f t="shared" si="3"/>
        <v>ok</v>
      </c>
      <c r="Q17" s="49">
        <f>'Chao hoi (Nhap)'!AB17</f>
        <v>8.5</v>
      </c>
      <c r="R17" s="49" t="str">
        <f t="shared" si="4"/>
        <v>ok</v>
      </c>
    </row>
    <row r="18" spans="1:18" ht="16.5" x14ac:dyDescent="0.2">
      <c r="A18" s="7">
        <v>10</v>
      </c>
      <c r="B18" s="2" t="s">
        <v>53</v>
      </c>
      <c r="C18" s="8">
        <f>'Chao hoi (Nhap)'!E18</f>
        <v>9</v>
      </c>
      <c r="D18" s="8">
        <f>'Chao hoi (Nhap)'!H18</f>
        <v>9</v>
      </c>
      <c r="E18" s="8">
        <f>'Chao hoi (Nhap)'!K18</f>
        <v>9</v>
      </c>
      <c r="F18" s="8">
        <f>'Chao hoi (Nhap)'!N18</f>
        <v>9</v>
      </c>
      <c r="G18" s="8">
        <f>'Chao hoi (Nhap)'!Q18</f>
        <v>9</v>
      </c>
      <c r="H18" s="7">
        <f t="shared" si="0"/>
        <v>45</v>
      </c>
      <c r="I18" s="7">
        <f t="shared" si="1"/>
        <v>9</v>
      </c>
      <c r="J18" s="27">
        <f>'Chao hoi (Nhap)'!T18</f>
        <v>0</v>
      </c>
      <c r="K18" s="27">
        <f t="shared" si="2"/>
        <v>9</v>
      </c>
      <c r="L18" s="84"/>
      <c r="O18" s="49">
        <f>'Chao hoi (Nhap)'!U18</f>
        <v>9</v>
      </c>
      <c r="P18" s="49" t="str">
        <f t="shared" si="3"/>
        <v>ok</v>
      </c>
      <c r="Q18" s="49">
        <f>'Chao hoi (Nhap)'!AB18</f>
        <v>9</v>
      </c>
      <c r="R18" s="49" t="str">
        <f t="shared" si="4"/>
        <v>ok</v>
      </c>
    </row>
    <row r="19" spans="1:18" ht="16.5" x14ac:dyDescent="0.2">
      <c r="A19" s="8">
        <v>11</v>
      </c>
      <c r="B19" s="15" t="s">
        <v>16</v>
      </c>
      <c r="C19" s="8">
        <f>'Chao hoi (Nhap)'!E19</f>
        <v>9</v>
      </c>
      <c r="D19" s="8">
        <f>'Chao hoi (Nhap)'!H19</f>
        <v>9.5</v>
      </c>
      <c r="E19" s="8">
        <f>'Chao hoi (Nhap)'!K19</f>
        <v>9</v>
      </c>
      <c r="F19" s="8">
        <f>'Chao hoi (Nhap)'!N19</f>
        <v>9</v>
      </c>
      <c r="G19" s="8">
        <f>'Chao hoi (Nhap)'!Q19</f>
        <v>9</v>
      </c>
      <c r="H19" s="7">
        <f t="shared" si="0"/>
        <v>45.5</v>
      </c>
      <c r="I19" s="7">
        <f t="shared" si="1"/>
        <v>9.1</v>
      </c>
      <c r="J19" s="27">
        <f>'Chao hoi (Nhap)'!T19</f>
        <v>0</v>
      </c>
      <c r="K19" s="27">
        <f t="shared" si="2"/>
        <v>9.1</v>
      </c>
      <c r="L19" s="84"/>
      <c r="O19" s="49">
        <f>'Chao hoi (Nhap)'!U19</f>
        <v>9.1</v>
      </c>
      <c r="P19" s="49" t="str">
        <f t="shared" si="3"/>
        <v>ok</v>
      </c>
      <c r="Q19" s="49">
        <f>'Chao hoi (Nhap)'!AB19</f>
        <v>9.1</v>
      </c>
      <c r="R19" s="49" t="str">
        <f t="shared" si="4"/>
        <v>ok</v>
      </c>
    </row>
    <row r="20" spans="1:18" ht="16.5" x14ac:dyDescent="0.2">
      <c r="A20" s="8">
        <v>12</v>
      </c>
      <c r="B20" s="2" t="s">
        <v>20</v>
      </c>
      <c r="C20" s="8">
        <f>'Chao hoi (Nhap)'!E20</f>
        <v>9.5</v>
      </c>
      <c r="D20" s="8">
        <f>'Chao hoi (Nhap)'!H20</f>
        <v>9.5</v>
      </c>
      <c r="E20" s="8">
        <f>'Chao hoi (Nhap)'!K20</f>
        <v>9.5</v>
      </c>
      <c r="F20" s="8">
        <f>'Chao hoi (Nhap)'!N20</f>
        <v>9.5</v>
      </c>
      <c r="G20" s="8">
        <f>'Chao hoi (Nhap)'!Q20</f>
        <v>9.5</v>
      </c>
      <c r="H20" s="7">
        <f t="shared" si="0"/>
        <v>47.5</v>
      </c>
      <c r="I20" s="7">
        <f t="shared" si="1"/>
        <v>9.5</v>
      </c>
      <c r="J20" s="27">
        <f>'Chao hoi (Nhap)'!T20</f>
        <v>0</v>
      </c>
      <c r="K20" s="27">
        <f t="shared" si="2"/>
        <v>9.5</v>
      </c>
      <c r="L20" s="84"/>
      <c r="O20" s="49">
        <f>'Chao hoi (Nhap)'!U20</f>
        <v>9.5</v>
      </c>
      <c r="P20" s="49" t="str">
        <f t="shared" si="3"/>
        <v>ok</v>
      </c>
      <c r="Q20" s="49">
        <f>'Chao hoi (Nhap)'!AB20</f>
        <v>9.5</v>
      </c>
      <c r="R20" s="49" t="str">
        <f t="shared" si="4"/>
        <v>ok</v>
      </c>
    </row>
    <row r="21" spans="1:18" ht="16.5" x14ac:dyDescent="0.2">
      <c r="A21" s="8">
        <v>13</v>
      </c>
      <c r="B21" s="2" t="s">
        <v>22</v>
      </c>
      <c r="C21" s="8">
        <f>'Chao hoi (Nhap)'!E21</f>
        <v>8.5</v>
      </c>
      <c r="D21" s="8">
        <f>'Chao hoi (Nhap)'!H21</f>
        <v>9</v>
      </c>
      <c r="E21" s="8">
        <f>'Chao hoi (Nhap)'!K21</f>
        <v>8.5</v>
      </c>
      <c r="F21" s="8">
        <f>'Chao hoi (Nhap)'!N21</f>
        <v>8.5</v>
      </c>
      <c r="G21" s="8">
        <f>'Chao hoi (Nhap)'!Q21</f>
        <v>8.5</v>
      </c>
      <c r="H21" s="7">
        <f t="shared" si="0"/>
        <v>43</v>
      </c>
      <c r="I21" s="7">
        <f t="shared" si="1"/>
        <v>8.6</v>
      </c>
      <c r="J21" s="27">
        <f>'Chao hoi (Nhap)'!T21</f>
        <v>0</v>
      </c>
      <c r="K21" s="27">
        <f t="shared" si="2"/>
        <v>8.6</v>
      </c>
      <c r="L21" s="84"/>
      <c r="O21" s="49">
        <f>'Chao hoi (Nhap)'!U21</f>
        <v>8.6</v>
      </c>
      <c r="P21" s="49" t="str">
        <f t="shared" si="3"/>
        <v>ok</v>
      </c>
      <c r="Q21" s="49">
        <f>'Chao hoi (Nhap)'!AB21</f>
        <v>8.6</v>
      </c>
      <c r="R21" s="49" t="str">
        <f t="shared" si="4"/>
        <v>ok</v>
      </c>
    </row>
    <row r="22" spans="1:18" ht="33" x14ac:dyDescent="0.2">
      <c r="A22" s="21">
        <v>14</v>
      </c>
      <c r="B22" s="20" t="s">
        <v>24</v>
      </c>
      <c r="C22" s="42">
        <f>'Chao hoi (Nhap)'!E22</f>
        <v>9</v>
      </c>
      <c r="D22" s="42">
        <f>'Chao hoi (Nhap)'!H22</f>
        <v>9.5</v>
      </c>
      <c r="E22" s="42">
        <f>'Chao hoi (Nhap)'!K22</f>
        <v>8.5</v>
      </c>
      <c r="F22" s="42">
        <f>'Chao hoi (Nhap)'!N22</f>
        <v>9</v>
      </c>
      <c r="G22" s="42">
        <f>'Chao hoi (Nhap)'!Q22</f>
        <v>8.5</v>
      </c>
      <c r="H22" s="21">
        <f t="shared" si="0"/>
        <v>44.5</v>
      </c>
      <c r="I22" s="21">
        <f t="shared" si="1"/>
        <v>8.9</v>
      </c>
      <c r="J22" s="46">
        <f>'Chao hoi (Nhap)'!T22</f>
        <v>1</v>
      </c>
      <c r="K22" s="29">
        <f t="shared" si="2"/>
        <v>7.9</v>
      </c>
      <c r="L22" s="70" t="s">
        <v>100</v>
      </c>
      <c r="O22" s="49">
        <f>'Chao hoi (Nhap)'!U22</f>
        <v>7.9</v>
      </c>
      <c r="P22" s="49" t="str">
        <f t="shared" si="3"/>
        <v>ok</v>
      </c>
      <c r="Q22" s="49">
        <f>'Chao hoi (Nhap)'!AB22</f>
        <v>7.9</v>
      </c>
      <c r="R22" s="49" t="str">
        <f t="shared" si="4"/>
        <v>ok</v>
      </c>
    </row>
  </sheetData>
  <mergeCells count="17">
    <mergeCell ref="I6:I8"/>
    <mergeCell ref="O5:P8"/>
    <mergeCell ref="Q5:R8"/>
    <mergeCell ref="K6:K8"/>
    <mergeCell ref="L6:L8"/>
    <mergeCell ref="A2:L2"/>
    <mergeCell ref="A3:L3"/>
    <mergeCell ref="C5:L5"/>
    <mergeCell ref="A5:A8"/>
    <mergeCell ref="B5:B8"/>
    <mergeCell ref="C6:C8"/>
    <mergeCell ref="J6:J8"/>
    <mergeCell ref="D6:D8"/>
    <mergeCell ref="E6:E8"/>
    <mergeCell ref="F6:F8"/>
    <mergeCell ref="G6:G8"/>
    <mergeCell ref="H6:H8"/>
  </mergeCells>
  <conditionalFormatting sqref="C9:C22">
    <cfRule type="cellIs" dxfId="24" priority="47" stopIfTrue="1" operator="notBetween">
      <formula>7</formula>
      <formula>10</formula>
    </cfRule>
  </conditionalFormatting>
  <conditionalFormatting sqref="D9:D22">
    <cfRule type="cellIs" dxfId="23" priority="43" stopIfTrue="1" operator="notBetween">
      <formula>7</formula>
      <formula>10</formula>
    </cfRule>
  </conditionalFormatting>
  <conditionalFormatting sqref="E9:E22">
    <cfRule type="cellIs" dxfId="22" priority="39" stopIfTrue="1" operator="notBetween">
      <formula>7</formula>
      <formula>10</formula>
    </cfRule>
  </conditionalFormatting>
  <conditionalFormatting sqref="F9:F22">
    <cfRule type="cellIs" dxfId="21" priority="35" stopIfTrue="1" operator="notBetween">
      <formula>7</formula>
      <formula>10</formula>
    </cfRule>
  </conditionalFormatting>
  <conditionalFormatting sqref="G9:G22">
    <cfRule type="cellIs" dxfId="20" priority="31" stopIfTrue="1" operator="notBetween">
      <formula>7</formula>
      <formula>10</formula>
    </cfRule>
  </conditionalFormatting>
  <conditionalFormatting sqref="I9:I22">
    <cfRule type="cellIs" dxfId="19" priority="27" stopIfTrue="1" operator="notBetween">
      <formula>7</formula>
      <formula>10</formula>
    </cfRule>
  </conditionalFormatting>
  <conditionalFormatting sqref="K9:K22">
    <cfRule type="cellIs" dxfId="18" priority="4" stopIfTrue="1" operator="notBetween">
      <formula>6</formula>
      <formula>10</formula>
    </cfRule>
    <cfRule type="cellIs" priority="5" stopIfTrue="1" operator="notBetween">
      <formula>6</formula>
      <formula>10</formula>
    </cfRule>
    <cfRule type="cellIs" dxfId="17" priority="6" stopIfTrue="1" operator="notBetween">
      <formula>0</formula>
      <formula>10</formula>
    </cfRule>
  </conditionalFormatting>
  <conditionalFormatting sqref="P9:P22">
    <cfRule type="cellIs" dxfId="16" priority="2" stopIfTrue="1" operator="notEqual">
      <formula>"ok"</formula>
    </cfRule>
  </conditionalFormatting>
  <conditionalFormatting sqref="R9:R22">
    <cfRule type="cellIs" dxfId="15" priority="1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"/>
  <sheetViews>
    <sheetView zoomScale="70" zoomScaleNormal="70" workbookViewId="0">
      <selection activeCell="F15" sqref="F15"/>
    </sheetView>
  </sheetViews>
  <sheetFormatPr defaultRowHeight="12.75" x14ac:dyDescent="0.2"/>
  <cols>
    <col min="1" max="1" width="4.5703125" customWidth="1"/>
    <col min="2" max="2" width="31.85546875" customWidth="1"/>
    <col min="3" max="9" width="9.7109375" style="9" customWidth="1"/>
    <col min="10" max="10" width="9.7109375" customWidth="1"/>
    <col min="12" max="12" width="21" customWidth="1"/>
    <col min="15" max="16" width="0" hidden="1" customWidth="1"/>
  </cols>
  <sheetData>
    <row r="2" spans="1:16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6" ht="19.5" x14ac:dyDescent="0.35">
      <c r="A3" s="150" t="s">
        <v>36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5"/>
      <c r="O5" s="133" t="s">
        <v>65</v>
      </c>
      <c r="P5" s="133"/>
    </row>
    <row r="6" spans="1:16" s="5" customFormat="1" ht="16.5" customHeight="1" x14ac:dyDescent="0.25">
      <c r="A6" s="135"/>
      <c r="B6" s="135"/>
      <c r="C6" s="151" t="s">
        <v>121</v>
      </c>
      <c r="D6" s="151" t="s">
        <v>122</v>
      </c>
      <c r="E6" s="151" t="s">
        <v>123</v>
      </c>
      <c r="F6" s="151" t="s">
        <v>124</v>
      </c>
      <c r="G6" s="151" t="s">
        <v>125</v>
      </c>
      <c r="H6" s="151" t="s">
        <v>0</v>
      </c>
      <c r="I6" s="147" t="s">
        <v>35</v>
      </c>
      <c r="J6" s="147" t="s">
        <v>32</v>
      </c>
      <c r="K6" s="147" t="s">
        <v>33</v>
      </c>
      <c r="L6" s="147" t="s">
        <v>34</v>
      </c>
      <c r="O6" s="133"/>
      <c r="P6" s="133"/>
    </row>
    <row r="7" spans="1:16" s="5" customFormat="1" ht="49.5" customHeight="1" x14ac:dyDescent="0.25">
      <c r="A7" s="135"/>
      <c r="B7" s="135"/>
      <c r="C7" s="135"/>
      <c r="D7" s="135"/>
      <c r="E7" s="135"/>
      <c r="F7" s="135"/>
      <c r="G7" s="135"/>
      <c r="H7" s="135"/>
      <c r="I7" s="148"/>
      <c r="J7" s="148"/>
      <c r="K7" s="148"/>
      <c r="L7" s="148"/>
      <c r="O7" s="133"/>
      <c r="P7" s="133"/>
    </row>
    <row r="8" spans="1:16" s="5" customFormat="1" ht="33" customHeight="1" x14ac:dyDescent="0.25">
      <c r="A8" s="152"/>
      <c r="B8" s="152"/>
      <c r="C8" s="152"/>
      <c r="D8" s="152"/>
      <c r="E8" s="152"/>
      <c r="F8" s="152"/>
      <c r="G8" s="152"/>
      <c r="H8" s="152"/>
      <c r="I8" s="149"/>
      <c r="J8" s="149"/>
      <c r="K8" s="149"/>
      <c r="L8" s="149"/>
      <c r="O8" s="133"/>
      <c r="P8" s="133"/>
    </row>
    <row r="9" spans="1:16" ht="33" x14ac:dyDescent="0.2">
      <c r="A9" s="19">
        <v>1</v>
      </c>
      <c r="B9" s="18" t="s">
        <v>59</v>
      </c>
      <c r="C9" s="19">
        <f>'Tieu pham (Nhap)'!E9</f>
        <v>7.5</v>
      </c>
      <c r="D9" s="8">
        <f>'Tieu pham (Nhap)'!H9</f>
        <v>7</v>
      </c>
      <c r="E9" s="8">
        <f>'Tieu pham (Nhap)'!K9</f>
        <v>7.5</v>
      </c>
      <c r="F9" s="8">
        <f>'Tieu pham (Nhap)'!N9</f>
        <v>8</v>
      </c>
      <c r="G9" s="8">
        <f>'Tieu pham (Nhap)'!Q9</f>
        <v>8</v>
      </c>
      <c r="H9" s="19">
        <f>SUM(C9:G9)</f>
        <v>38</v>
      </c>
      <c r="I9" s="19">
        <f>H9/5</f>
        <v>7.6</v>
      </c>
      <c r="J9" s="45">
        <f>'Tieu pham (Nhap)'!T9</f>
        <v>0</v>
      </c>
      <c r="K9" s="25">
        <f>I9-J9</f>
        <v>7.6</v>
      </c>
      <c r="L9" s="22"/>
      <c r="O9" s="49">
        <f>'Tieu pham (Nhap)'!U9</f>
        <v>7.6</v>
      </c>
      <c r="P9" s="49" t="str">
        <f>IF(K9=O9, "ok", "error")</f>
        <v>ok</v>
      </c>
    </row>
    <row r="10" spans="1:16" ht="33" x14ac:dyDescent="0.2">
      <c r="A10" s="8">
        <v>2</v>
      </c>
      <c r="B10" s="2" t="s">
        <v>60</v>
      </c>
      <c r="C10" s="8">
        <f>'Tieu pham (Nhap)'!E10</f>
        <v>9</v>
      </c>
      <c r="D10" s="8">
        <f>'Tieu pham (Nhap)'!H10</f>
        <v>9.5</v>
      </c>
      <c r="E10" s="8">
        <f>'Tieu pham (Nhap)'!K10</f>
        <v>9</v>
      </c>
      <c r="F10" s="8">
        <f>'Tieu pham (Nhap)'!N10</f>
        <v>9</v>
      </c>
      <c r="G10" s="8">
        <f>'Tieu pham (Nhap)'!Q10</f>
        <v>9.5</v>
      </c>
      <c r="H10" s="8">
        <f t="shared" ref="H10:H22" si="0">SUM(C10:G10)</f>
        <v>46</v>
      </c>
      <c r="I10" s="8">
        <f t="shared" ref="I10:I22" si="1">H10/5</f>
        <v>9.1999999999999993</v>
      </c>
      <c r="J10" s="27">
        <f>'Tieu pham (Nhap)'!T10</f>
        <v>1</v>
      </c>
      <c r="K10" s="26">
        <f t="shared" ref="K10:K22" si="2">I10-J10</f>
        <v>8.1999999999999993</v>
      </c>
      <c r="L10" s="23" t="s">
        <v>101</v>
      </c>
      <c r="O10" s="49">
        <f>'Tieu pham (Nhap)'!U10</f>
        <v>8.1999999999999993</v>
      </c>
      <c r="P10" s="49" t="str">
        <f t="shared" ref="P10:P22" si="3">IF(K10=O10, "ok", "error")</f>
        <v>ok</v>
      </c>
    </row>
    <row r="11" spans="1:16" ht="16.5" x14ac:dyDescent="0.2">
      <c r="A11" s="7">
        <v>3</v>
      </c>
      <c r="B11" s="4" t="s">
        <v>21</v>
      </c>
      <c r="C11" s="8">
        <f>'Tieu pham (Nhap)'!E11</f>
        <v>9.5</v>
      </c>
      <c r="D11" s="8">
        <f>'Tieu pham (Nhap)'!H11</f>
        <v>9</v>
      </c>
      <c r="E11" s="8">
        <f>'Tieu pham (Nhap)'!K11</f>
        <v>9.5</v>
      </c>
      <c r="F11" s="8">
        <f>'Tieu pham (Nhap)'!N11</f>
        <v>9.5</v>
      </c>
      <c r="G11" s="8">
        <f>'Tieu pham (Nhap)'!Q11</f>
        <v>9.5</v>
      </c>
      <c r="H11" s="7">
        <f t="shared" si="0"/>
        <v>47</v>
      </c>
      <c r="I11" s="7">
        <f t="shared" si="1"/>
        <v>9.4</v>
      </c>
      <c r="J11" s="27">
        <f>'Tieu pham (Nhap)'!T11</f>
        <v>0</v>
      </c>
      <c r="K11" s="26">
        <f t="shared" si="2"/>
        <v>9.4</v>
      </c>
      <c r="L11" s="23"/>
      <c r="O11" s="49">
        <f>'Tieu pham (Nhap)'!U11</f>
        <v>9.4</v>
      </c>
      <c r="P11" s="49" t="str">
        <f t="shared" si="3"/>
        <v>ok</v>
      </c>
    </row>
    <row r="12" spans="1:16" ht="16.5" x14ac:dyDescent="0.2">
      <c r="A12" s="7">
        <v>4</v>
      </c>
      <c r="B12" s="2" t="s">
        <v>23</v>
      </c>
      <c r="C12" s="8">
        <f>'Tieu pham (Nhap)'!E12</f>
        <v>8.5</v>
      </c>
      <c r="D12" s="8">
        <f>'Tieu pham (Nhap)'!H12</f>
        <v>9</v>
      </c>
      <c r="E12" s="8">
        <f>'Tieu pham (Nhap)'!K12</f>
        <v>9</v>
      </c>
      <c r="F12" s="8">
        <f>'Tieu pham (Nhap)'!N12</f>
        <v>8.5</v>
      </c>
      <c r="G12" s="8">
        <f>'Tieu pham (Nhap)'!Q12</f>
        <v>9</v>
      </c>
      <c r="H12" s="7">
        <f t="shared" si="0"/>
        <v>44</v>
      </c>
      <c r="I12" s="7">
        <f t="shared" si="1"/>
        <v>8.8000000000000007</v>
      </c>
      <c r="J12" s="27">
        <f>'Tieu pham (Nhap)'!T12</f>
        <v>0</v>
      </c>
      <c r="K12" s="26">
        <f t="shared" si="2"/>
        <v>8.8000000000000007</v>
      </c>
      <c r="L12" s="23"/>
      <c r="O12" s="49">
        <f>'Tieu pham (Nhap)'!U12</f>
        <v>8.8000000000000007</v>
      </c>
      <c r="P12" s="49" t="str">
        <f t="shared" si="3"/>
        <v>ok</v>
      </c>
    </row>
    <row r="13" spans="1:16" ht="16.5" x14ac:dyDescent="0.2">
      <c r="A13" s="8">
        <v>5</v>
      </c>
      <c r="B13" s="2" t="s">
        <v>19</v>
      </c>
      <c r="C13" s="8">
        <f>'Tieu pham (Nhap)'!E13</f>
        <v>9.5</v>
      </c>
      <c r="D13" s="8">
        <f>'Tieu pham (Nhap)'!H13</f>
        <v>9.5</v>
      </c>
      <c r="E13" s="8">
        <f>'Tieu pham (Nhap)'!K13</f>
        <v>9.5</v>
      </c>
      <c r="F13" s="8">
        <f>'Tieu pham (Nhap)'!N13</f>
        <v>9.5</v>
      </c>
      <c r="G13" s="8">
        <f>'Tieu pham (Nhap)'!Q13</f>
        <v>9.5</v>
      </c>
      <c r="H13" s="7">
        <f t="shared" si="0"/>
        <v>47.5</v>
      </c>
      <c r="I13" s="7">
        <f t="shared" si="1"/>
        <v>9.5</v>
      </c>
      <c r="J13" s="27">
        <f>'Tieu pham (Nhap)'!T13</f>
        <v>0</v>
      </c>
      <c r="K13" s="27">
        <f t="shared" si="2"/>
        <v>9.5</v>
      </c>
      <c r="L13" s="23"/>
      <c r="O13" s="49">
        <f>'Tieu pham (Nhap)'!U13</f>
        <v>9.5</v>
      </c>
      <c r="P13" s="49" t="str">
        <f t="shared" si="3"/>
        <v>ok</v>
      </c>
    </row>
    <row r="14" spans="1:16" ht="33" x14ac:dyDescent="0.2">
      <c r="A14" s="8">
        <v>6</v>
      </c>
      <c r="B14" s="2" t="s">
        <v>28</v>
      </c>
      <c r="C14" s="8">
        <f>'Tieu pham (Nhap)'!E14</f>
        <v>9</v>
      </c>
      <c r="D14" s="8">
        <f>'Tieu pham (Nhap)'!H14</f>
        <v>9</v>
      </c>
      <c r="E14" s="8">
        <f>'Tieu pham (Nhap)'!K14</f>
        <v>9.5</v>
      </c>
      <c r="F14" s="8">
        <f>'Tieu pham (Nhap)'!N14</f>
        <v>9.5</v>
      </c>
      <c r="G14" s="8">
        <f>'Tieu pham (Nhap)'!Q14</f>
        <v>9</v>
      </c>
      <c r="H14" s="7">
        <f t="shared" si="0"/>
        <v>46</v>
      </c>
      <c r="I14" s="7">
        <f t="shared" si="1"/>
        <v>9.1999999999999993</v>
      </c>
      <c r="J14" s="27">
        <f>'Tieu pham (Nhap)'!T14</f>
        <v>0</v>
      </c>
      <c r="K14" s="28">
        <f t="shared" si="2"/>
        <v>9.1999999999999993</v>
      </c>
      <c r="L14" s="23"/>
      <c r="O14" s="49">
        <f>'Tieu pham (Nhap)'!U14</f>
        <v>9.1999999999999993</v>
      </c>
      <c r="P14" s="49" t="str">
        <f t="shared" si="3"/>
        <v>ok</v>
      </c>
    </row>
    <row r="15" spans="1:16" ht="16.5" x14ac:dyDescent="0.2">
      <c r="A15" s="7">
        <v>7</v>
      </c>
      <c r="B15" s="2" t="s">
        <v>18</v>
      </c>
      <c r="C15" s="8">
        <f>'Tieu pham (Nhap)'!E15</f>
        <v>8.5</v>
      </c>
      <c r="D15" s="8">
        <f>'Tieu pham (Nhap)'!H15</f>
        <v>8.5</v>
      </c>
      <c r="E15" s="8">
        <f>'Tieu pham (Nhap)'!K15</f>
        <v>8.5</v>
      </c>
      <c r="F15" s="8">
        <f>'Tieu pham (Nhap)'!N15</f>
        <v>8</v>
      </c>
      <c r="G15" s="8">
        <f>'Tieu pham (Nhap)'!Q15</f>
        <v>9</v>
      </c>
      <c r="H15" s="7">
        <f t="shared" si="0"/>
        <v>42.5</v>
      </c>
      <c r="I15" s="7">
        <f t="shared" si="1"/>
        <v>8.5</v>
      </c>
      <c r="J15" s="27">
        <f>'Tieu pham (Nhap)'!T15</f>
        <v>0</v>
      </c>
      <c r="K15" s="26">
        <f t="shared" si="2"/>
        <v>8.5</v>
      </c>
      <c r="L15" s="23"/>
      <c r="O15" s="49">
        <f>'Tieu pham (Nhap)'!U15</f>
        <v>8.5</v>
      </c>
      <c r="P15" s="49" t="str">
        <f t="shared" si="3"/>
        <v>ok</v>
      </c>
    </row>
    <row r="16" spans="1:16" ht="16.5" x14ac:dyDescent="0.2">
      <c r="A16" s="8">
        <v>8</v>
      </c>
      <c r="B16" s="2" t="s">
        <v>17</v>
      </c>
      <c r="C16" s="8">
        <f>'Tieu pham (Nhap)'!E16</f>
        <v>9.5</v>
      </c>
      <c r="D16" s="8">
        <f>'Tieu pham (Nhap)'!H16</f>
        <v>9.5</v>
      </c>
      <c r="E16" s="8">
        <f>'Tieu pham (Nhap)'!K16</f>
        <v>9.5</v>
      </c>
      <c r="F16" s="8">
        <f>'Tieu pham (Nhap)'!N16</f>
        <v>9.5</v>
      </c>
      <c r="G16" s="8">
        <f>'Tieu pham (Nhap)'!Q16</f>
        <v>9.5</v>
      </c>
      <c r="H16" s="7">
        <f t="shared" si="0"/>
        <v>47.5</v>
      </c>
      <c r="I16" s="7">
        <f t="shared" si="1"/>
        <v>9.5</v>
      </c>
      <c r="J16" s="27">
        <f>'Tieu pham (Nhap)'!T16</f>
        <v>0</v>
      </c>
      <c r="K16" s="27">
        <f t="shared" si="2"/>
        <v>9.5</v>
      </c>
      <c r="L16" s="23"/>
      <c r="O16" s="49">
        <f>'Tieu pham (Nhap)'!U16</f>
        <v>9.5</v>
      </c>
      <c r="P16" s="49" t="str">
        <f t="shared" si="3"/>
        <v>ok</v>
      </c>
    </row>
    <row r="17" spans="1:16" ht="33" x14ac:dyDescent="0.2">
      <c r="A17" s="8">
        <v>9</v>
      </c>
      <c r="B17" s="2" t="s">
        <v>27</v>
      </c>
      <c r="C17" s="8">
        <f>'Tieu pham (Nhap)'!E17</f>
        <v>9</v>
      </c>
      <c r="D17" s="8">
        <f>'Tieu pham (Nhap)'!H17</f>
        <v>9</v>
      </c>
      <c r="E17" s="8">
        <f>'Tieu pham (Nhap)'!K17</f>
        <v>9</v>
      </c>
      <c r="F17" s="8">
        <f>'Tieu pham (Nhap)'!N17</f>
        <v>9</v>
      </c>
      <c r="G17" s="8">
        <f>'Tieu pham (Nhap)'!Q17</f>
        <v>10</v>
      </c>
      <c r="H17" s="7">
        <f t="shared" si="0"/>
        <v>46</v>
      </c>
      <c r="I17" s="7">
        <f t="shared" si="1"/>
        <v>9.1999999999999993</v>
      </c>
      <c r="J17" s="27">
        <f>'Tieu pham (Nhap)'!T17</f>
        <v>0</v>
      </c>
      <c r="K17" s="28">
        <f t="shared" si="2"/>
        <v>9.1999999999999993</v>
      </c>
      <c r="L17" s="23"/>
      <c r="O17" s="49">
        <f>'Tieu pham (Nhap)'!U17</f>
        <v>9.1999999999999993</v>
      </c>
      <c r="P17" s="49" t="str">
        <f t="shared" si="3"/>
        <v>ok</v>
      </c>
    </row>
    <row r="18" spans="1:16" ht="16.5" x14ac:dyDescent="0.2">
      <c r="A18" s="7">
        <v>10</v>
      </c>
      <c r="B18" s="2" t="s">
        <v>53</v>
      </c>
      <c r="C18" s="8">
        <f>'Tieu pham (Nhap)'!E18</f>
        <v>8</v>
      </c>
      <c r="D18" s="8">
        <f>'Tieu pham (Nhap)'!H18</f>
        <v>9</v>
      </c>
      <c r="E18" s="8">
        <f>'Tieu pham (Nhap)'!K18</f>
        <v>8</v>
      </c>
      <c r="F18" s="8">
        <f>'Tieu pham (Nhap)'!N18</f>
        <v>8.5</v>
      </c>
      <c r="G18" s="8">
        <f>'Tieu pham (Nhap)'!Q18</f>
        <v>9</v>
      </c>
      <c r="H18" s="7">
        <f t="shared" si="0"/>
        <v>42.5</v>
      </c>
      <c r="I18" s="7">
        <f t="shared" si="1"/>
        <v>8.5</v>
      </c>
      <c r="J18" s="27">
        <f>'Tieu pham (Nhap)'!T18</f>
        <v>0</v>
      </c>
      <c r="K18" s="27">
        <f t="shared" si="2"/>
        <v>8.5</v>
      </c>
      <c r="L18" s="23"/>
      <c r="O18" s="49">
        <f>'Tieu pham (Nhap)'!U18</f>
        <v>8.5</v>
      </c>
      <c r="P18" s="49" t="str">
        <f t="shared" si="3"/>
        <v>ok</v>
      </c>
    </row>
    <row r="19" spans="1:16" ht="16.5" x14ac:dyDescent="0.2">
      <c r="A19" s="8">
        <v>11</v>
      </c>
      <c r="B19" s="15" t="s">
        <v>16</v>
      </c>
      <c r="C19" s="8">
        <f>'Tieu pham (Nhap)'!E19</f>
        <v>9</v>
      </c>
      <c r="D19" s="8">
        <f>'Tieu pham (Nhap)'!H19</f>
        <v>9.5</v>
      </c>
      <c r="E19" s="8">
        <f>'Tieu pham (Nhap)'!K19</f>
        <v>9</v>
      </c>
      <c r="F19" s="8">
        <f>'Tieu pham (Nhap)'!N19</f>
        <v>8.5</v>
      </c>
      <c r="G19" s="8">
        <f>'Tieu pham (Nhap)'!Q19</f>
        <v>9.5</v>
      </c>
      <c r="H19" s="7">
        <f t="shared" si="0"/>
        <v>45.5</v>
      </c>
      <c r="I19" s="7">
        <f t="shared" si="1"/>
        <v>9.1</v>
      </c>
      <c r="J19" s="27">
        <f>'Tieu pham (Nhap)'!T19</f>
        <v>0</v>
      </c>
      <c r="K19" s="27">
        <f t="shared" si="2"/>
        <v>9.1</v>
      </c>
      <c r="L19" s="23"/>
      <c r="O19" s="49">
        <f>'Tieu pham (Nhap)'!U19</f>
        <v>9.1</v>
      </c>
      <c r="P19" s="49" t="str">
        <f t="shared" si="3"/>
        <v>ok</v>
      </c>
    </row>
    <row r="20" spans="1:16" ht="16.5" x14ac:dyDescent="0.2">
      <c r="A20" s="8">
        <v>12</v>
      </c>
      <c r="B20" s="2" t="s">
        <v>20</v>
      </c>
      <c r="C20" s="8">
        <f>'Tieu pham (Nhap)'!E20</f>
        <v>9</v>
      </c>
      <c r="D20" s="8">
        <f>'Tieu pham (Nhap)'!H20</f>
        <v>9</v>
      </c>
      <c r="E20" s="8">
        <f>'Tieu pham (Nhap)'!K20</f>
        <v>9</v>
      </c>
      <c r="F20" s="8">
        <f>'Tieu pham (Nhap)'!N20</f>
        <v>9.5</v>
      </c>
      <c r="G20" s="8">
        <f>'Tieu pham (Nhap)'!Q20</f>
        <v>9.5</v>
      </c>
      <c r="H20" s="7">
        <f t="shared" si="0"/>
        <v>46</v>
      </c>
      <c r="I20" s="7">
        <f t="shared" si="1"/>
        <v>9.1999999999999993</v>
      </c>
      <c r="J20" s="27">
        <f>'Tieu pham (Nhap)'!T20</f>
        <v>1</v>
      </c>
      <c r="K20" s="27">
        <f t="shared" si="2"/>
        <v>8.1999999999999993</v>
      </c>
      <c r="L20" s="23" t="s">
        <v>118</v>
      </c>
      <c r="O20" s="49">
        <f>'Tieu pham (Nhap)'!U20</f>
        <v>8.1999999999999993</v>
      </c>
      <c r="P20" s="49" t="str">
        <f t="shared" si="3"/>
        <v>ok</v>
      </c>
    </row>
    <row r="21" spans="1:16" ht="16.5" x14ac:dyDescent="0.2">
      <c r="A21" s="8">
        <v>13</v>
      </c>
      <c r="B21" s="2" t="s">
        <v>22</v>
      </c>
      <c r="C21" s="8">
        <f>'Tieu pham (Nhap)'!E21</f>
        <v>9</v>
      </c>
      <c r="D21" s="8">
        <f>'Tieu pham (Nhap)'!H21</f>
        <v>9</v>
      </c>
      <c r="E21" s="8">
        <f>'Tieu pham (Nhap)'!K21</f>
        <v>9</v>
      </c>
      <c r="F21" s="8">
        <f>'Tieu pham (Nhap)'!N21</f>
        <v>9.5</v>
      </c>
      <c r="G21" s="8">
        <f>'Tieu pham (Nhap)'!Q21</f>
        <v>9</v>
      </c>
      <c r="H21" s="7">
        <f t="shared" si="0"/>
        <v>45.5</v>
      </c>
      <c r="I21" s="7">
        <f t="shared" si="1"/>
        <v>9.1</v>
      </c>
      <c r="J21" s="27">
        <f>'Tieu pham (Nhap)'!T21</f>
        <v>1</v>
      </c>
      <c r="K21" s="27">
        <f t="shared" si="2"/>
        <v>8.1</v>
      </c>
      <c r="L21" s="23" t="s">
        <v>108</v>
      </c>
      <c r="O21" s="49">
        <f>'Tieu pham (Nhap)'!U21</f>
        <v>8.1</v>
      </c>
      <c r="P21" s="49" t="str">
        <f t="shared" si="3"/>
        <v>ok</v>
      </c>
    </row>
    <row r="22" spans="1:16" ht="33" x14ac:dyDescent="0.2">
      <c r="A22" s="21">
        <v>14</v>
      </c>
      <c r="B22" s="20" t="s">
        <v>24</v>
      </c>
      <c r="C22" s="8">
        <f>'Tieu pham (Nhap)'!E22</f>
        <v>8</v>
      </c>
      <c r="D22" s="8">
        <f>'Tieu pham (Nhap)'!H22</f>
        <v>8</v>
      </c>
      <c r="E22" s="8">
        <f>'Tieu pham (Nhap)'!K22</f>
        <v>8</v>
      </c>
      <c r="F22" s="8">
        <f>'Tieu pham (Nhap)'!N22</f>
        <v>8</v>
      </c>
      <c r="G22" s="8">
        <f>'Tieu pham (Nhap)'!Q22</f>
        <v>8.5</v>
      </c>
      <c r="H22" s="7">
        <f t="shared" si="0"/>
        <v>40.5</v>
      </c>
      <c r="I22" s="7">
        <f t="shared" si="1"/>
        <v>8.1</v>
      </c>
      <c r="J22" s="46">
        <f>'Tieu pham (Nhap)'!T22</f>
        <v>1</v>
      </c>
      <c r="K22" s="46">
        <f t="shared" si="2"/>
        <v>7.1</v>
      </c>
      <c r="L22" s="24" t="s">
        <v>117</v>
      </c>
      <c r="O22" s="49">
        <f>'Tieu pham (Nhap)'!U22</f>
        <v>7.1</v>
      </c>
      <c r="P22" s="49" t="str">
        <f t="shared" si="3"/>
        <v>ok</v>
      </c>
    </row>
  </sheetData>
  <mergeCells count="16">
    <mergeCell ref="O5:P8"/>
    <mergeCell ref="J6:J8"/>
    <mergeCell ref="K6:K8"/>
    <mergeCell ref="L6:L8"/>
    <mergeCell ref="A2:L2"/>
    <mergeCell ref="A3:L3"/>
    <mergeCell ref="A5:A8"/>
    <mergeCell ref="B5:B8"/>
    <mergeCell ref="C5:L5"/>
    <mergeCell ref="C6:C8"/>
    <mergeCell ref="D6:D8"/>
    <mergeCell ref="E6:E8"/>
    <mergeCell ref="F6:F8"/>
    <mergeCell ref="G6:G8"/>
    <mergeCell ref="H6:H8"/>
    <mergeCell ref="I6:I8"/>
  </mergeCells>
  <conditionalFormatting sqref="C9:C22">
    <cfRule type="cellIs" dxfId="14" priority="9" stopIfTrue="1" operator="notBetween">
      <formula>7</formula>
      <formula>10</formula>
    </cfRule>
  </conditionalFormatting>
  <conditionalFormatting sqref="D9:D22">
    <cfRule type="cellIs" dxfId="13" priority="8" stopIfTrue="1" operator="notBetween">
      <formula>7</formula>
      <formula>10</formula>
    </cfRule>
  </conditionalFormatting>
  <conditionalFormatting sqref="E9:E22">
    <cfRule type="cellIs" dxfId="12" priority="7" stopIfTrue="1" operator="notBetween">
      <formula>7</formula>
      <formula>10</formula>
    </cfRule>
  </conditionalFormatting>
  <conditionalFormatting sqref="F9:F22">
    <cfRule type="cellIs" dxfId="11" priority="6" stopIfTrue="1" operator="notBetween">
      <formula>7</formula>
      <formula>10</formula>
    </cfRule>
  </conditionalFormatting>
  <conditionalFormatting sqref="G9:G22">
    <cfRule type="cellIs" dxfId="10" priority="5" stopIfTrue="1" operator="notBetween">
      <formula>7</formula>
      <formula>10</formula>
    </cfRule>
  </conditionalFormatting>
  <conditionalFormatting sqref="I9:I22">
    <cfRule type="cellIs" dxfId="9" priority="4" stopIfTrue="1" operator="notBetween">
      <formula>7</formula>
      <formula>10</formula>
    </cfRule>
  </conditionalFormatting>
  <conditionalFormatting sqref="K9:K22">
    <cfRule type="cellIs" dxfId="8" priority="3" stopIfTrue="1" operator="notBetween">
      <formula>6</formula>
      <formula>10</formula>
    </cfRule>
  </conditionalFormatting>
  <conditionalFormatting sqref="P9:P22">
    <cfRule type="cellIs" dxfId="7" priority="2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"/>
  <sheetViews>
    <sheetView zoomScale="70" zoomScaleNormal="70" workbookViewId="0">
      <selection activeCell="C6" sqref="C6:G8"/>
    </sheetView>
  </sheetViews>
  <sheetFormatPr defaultRowHeight="12.75" x14ac:dyDescent="0.2"/>
  <cols>
    <col min="1" max="1" width="4.5703125" customWidth="1"/>
    <col min="2" max="2" width="31.85546875" customWidth="1"/>
    <col min="3" max="9" width="9.7109375" style="9" customWidth="1"/>
    <col min="10" max="10" width="9.7109375" customWidth="1"/>
    <col min="12" max="12" width="21" customWidth="1"/>
    <col min="15" max="16" width="0" hidden="1" customWidth="1"/>
  </cols>
  <sheetData>
    <row r="2" spans="1:16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6" ht="19.5" x14ac:dyDescent="0.35">
      <c r="A3" s="150" t="s">
        <v>37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5"/>
      <c r="O5" s="133" t="s">
        <v>65</v>
      </c>
      <c r="P5" s="133"/>
    </row>
    <row r="6" spans="1:16" s="5" customFormat="1" ht="16.5" customHeight="1" x14ac:dyDescent="0.25">
      <c r="A6" s="135"/>
      <c r="B6" s="135"/>
      <c r="C6" s="151" t="s">
        <v>121</v>
      </c>
      <c r="D6" s="151" t="s">
        <v>122</v>
      </c>
      <c r="E6" s="151" t="s">
        <v>123</v>
      </c>
      <c r="F6" s="151" t="s">
        <v>124</v>
      </c>
      <c r="G6" s="151" t="s">
        <v>125</v>
      </c>
      <c r="H6" s="151" t="s">
        <v>0</v>
      </c>
      <c r="I6" s="147" t="s">
        <v>35</v>
      </c>
      <c r="J6" s="147" t="s">
        <v>32</v>
      </c>
      <c r="K6" s="147" t="s">
        <v>33</v>
      </c>
      <c r="L6" s="147" t="s">
        <v>34</v>
      </c>
      <c r="O6" s="133"/>
      <c r="P6" s="133"/>
    </row>
    <row r="7" spans="1:16" s="5" customFormat="1" ht="49.5" customHeight="1" x14ac:dyDescent="0.25">
      <c r="A7" s="135"/>
      <c r="B7" s="135"/>
      <c r="C7" s="135"/>
      <c r="D7" s="135"/>
      <c r="E7" s="135"/>
      <c r="F7" s="135"/>
      <c r="G7" s="135"/>
      <c r="H7" s="135"/>
      <c r="I7" s="148"/>
      <c r="J7" s="148"/>
      <c r="K7" s="148"/>
      <c r="L7" s="148"/>
      <c r="O7" s="133"/>
      <c r="P7" s="133"/>
    </row>
    <row r="8" spans="1:16" s="5" customFormat="1" ht="33" customHeight="1" x14ac:dyDescent="0.25">
      <c r="A8" s="152"/>
      <c r="B8" s="152"/>
      <c r="C8" s="152"/>
      <c r="D8" s="152"/>
      <c r="E8" s="152"/>
      <c r="F8" s="152"/>
      <c r="G8" s="152"/>
      <c r="H8" s="152"/>
      <c r="I8" s="149"/>
      <c r="J8" s="149"/>
      <c r="K8" s="149"/>
      <c r="L8" s="149"/>
      <c r="O8" s="133"/>
      <c r="P8" s="133"/>
    </row>
    <row r="9" spans="1:16" ht="33" x14ac:dyDescent="0.2">
      <c r="A9" s="19">
        <v>1</v>
      </c>
      <c r="B9" s="18" t="s">
        <v>59</v>
      </c>
      <c r="C9" s="8">
        <f>'XL tinh huong (Nhap)'!F9</f>
        <v>15</v>
      </c>
      <c r="D9" s="8">
        <f>'XL tinh huong (Nhap)'!J9</f>
        <v>14</v>
      </c>
      <c r="E9" s="8">
        <f>'XL tinh huong (Nhap)'!N9</f>
        <v>14</v>
      </c>
      <c r="F9" s="8">
        <f>'XL tinh huong (Nhap)'!R9</f>
        <v>14</v>
      </c>
      <c r="G9" s="8">
        <f>'XL tinh huong (Nhap)'!V9</f>
        <v>15</v>
      </c>
      <c r="H9" s="19">
        <f>SUM(C9:G9)</f>
        <v>72</v>
      </c>
      <c r="I9" s="19">
        <f>H9/5</f>
        <v>14.4</v>
      </c>
      <c r="J9" s="27">
        <f>'XL tinh huong (Nhap)'!Y9</f>
        <v>0</v>
      </c>
      <c r="K9" s="25">
        <f>I9-J9</f>
        <v>14.4</v>
      </c>
      <c r="L9" s="22"/>
      <c r="O9" s="49">
        <f>'XL tinh huong (Nhap)'!Z9</f>
        <v>14.4</v>
      </c>
      <c r="P9" s="49" t="str">
        <f>IF(K9=O9, "ok", "error")</f>
        <v>ok</v>
      </c>
    </row>
    <row r="10" spans="1:16" ht="33" x14ac:dyDescent="0.2">
      <c r="A10" s="8">
        <v>2</v>
      </c>
      <c r="B10" s="2" t="s">
        <v>60</v>
      </c>
      <c r="C10" s="8">
        <f>'XL tinh huong (Nhap)'!F10</f>
        <v>16</v>
      </c>
      <c r="D10" s="8">
        <f>'XL tinh huong (Nhap)'!J10</f>
        <v>18</v>
      </c>
      <c r="E10" s="8">
        <f>'XL tinh huong (Nhap)'!N10</f>
        <v>16</v>
      </c>
      <c r="F10" s="8">
        <f>'XL tinh huong (Nhap)'!R10</f>
        <v>16</v>
      </c>
      <c r="G10" s="8">
        <f>'XL tinh huong (Nhap)'!V10</f>
        <v>17</v>
      </c>
      <c r="H10" s="8">
        <f t="shared" ref="H10:H22" si="0">SUM(C10:G10)</f>
        <v>83</v>
      </c>
      <c r="I10" s="8">
        <f t="shared" ref="I10:I22" si="1">H10/5</f>
        <v>16.600000000000001</v>
      </c>
      <c r="J10" s="27">
        <f>'XL tinh huong (Nhap)'!Y10</f>
        <v>0</v>
      </c>
      <c r="K10" s="26">
        <f t="shared" ref="K10:K22" si="2">I10-J10</f>
        <v>16.600000000000001</v>
      </c>
      <c r="L10" s="23"/>
      <c r="O10" s="49">
        <f>'XL tinh huong (Nhap)'!Z10</f>
        <v>16.600000000000001</v>
      </c>
      <c r="P10" s="49" t="str">
        <f t="shared" ref="P10:P22" si="3">IF(K10=O10, "ok", "error")</f>
        <v>ok</v>
      </c>
    </row>
    <row r="11" spans="1:16" ht="16.5" x14ac:dyDescent="0.2">
      <c r="A11" s="7">
        <v>3</v>
      </c>
      <c r="B11" s="4" t="s">
        <v>21</v>
      </c>
      <c r="C11" s="8">
        <f>'XL tinh huong (Nhap)'!F11</f>
        <v>19.5</v>
      </c>
      <c r="D11" s="8">
        <f>'XL tinh huong (Nhap)'!J11</f>
        <v>20</v>
      </c>
      <c r="E11" s="8">
        <f>'XL tinh huong (Nhap)'!N11</f>
        <v>19.5</v>
      </c>
      <c r="F11" s="8">
        <f>'XL tinh huong (Nhap)'!R11</f>
        <v>19</v>
      </c>
      <c r="G11" s="8">
        <f>'XL tinh huong (Nhap)'!V11</f>
        <v>19</v>
      </c>
      <c r="H11" s="7">
        <f t="shared" si="0"/>
        <v>97</v>
      </c>
      <c r="I11" s="7">
        <f t="shared" si="1"/>
        <v>19.399999999999999</v>
      </c>
      <c r="J11" s="27">
        <f>'XL tinh huong (Nhap)'!Y11</f>
        <v>0</v>
      </c>
      <c r="K11" s="26">
        <f t="shared" si="2"/>
        <v>19.399999999999999</v>
      </c>
      <c r="L11" s="23"/>
      <c r="O11" s="49">
        <f>'XL tinh huong (Nhap)'!Z11</f>
        <v>19.399999999999999</v>
      </c>
      <c r="P11" s="49" t="str">
        <f t="shared" si="3"/>
        <v>ok</v>
      </c>
    </row>
    <row r="12" spans="1:16" ht="16.5" x14ac:dyDescent="0.2">
      <c r="A12" s="7">
        <v>4</v>
      </c>
      <c r="B12" s="2" t="s">
        <v>23</v>
      </c>
      <c r="C12" s="8">
        <f>'XL tinh huong (Nhap)'!F12</f>
        <v>19.5</v>
      </c>
      <c r="D12" s="8">
        <f>'XL tinh huong (Nhap)'!J12</f>
        <v>20</v>
      </c>
      <c r="E12" s="8">
        <f>'XL tinh huong (Nhap)'!N12</f>
        <v>19</v>
      </c>
      <c r="F12" s="8">
        <f>'XL tinh huong (Nhap)'!R12</f>
        <v>19</v>
      </c>
      <c r="G12" s="8">
        <f>'XL tinh huong (Nhap)'!V12</f>
        <v>19</v>
      </c>
      <c r="H12" s="7">
        <f t="shared" si="0"/>
        <v>96.5</v>
      </c>
      <c r="I12" s="7">
        <f t="shared" si="1"/>
        <v>19.3</v>
      </c>
      <c r="J12" s="27">
        <f>'XL tinh huong (Nhap)'!Y12</f>
        <v>0</v>
      </c>
      <c r="K12" s="26">
        <f t="shared" si="2"/>
        <v>19.3</v>
      </c>
      <c r="L12" s="23"/>
      <c r="O12" s="49">
        <f>'XL tinh huong (Nhap)'!Z12</f>
        <v>19.3</v>
      </c>
      <c r="P12" s="49" t="str">
        <f t="shared" si="3"/>
        <v>ok</v>
      </c>
    </row>
    <row r="13" spans="1:16" ht="16.5" x14ac:dyDescent="0.25">
      <c r="A13" s="8">
        <v>5</v>
      </c>
      <c r="B13" s="2" t="s">
        <v>19</v>
      </c>
      <c r="C13" s="8">
        <f>'XL tinh huong (Nhap)'!F13</f>
        <v>16</v>
      </c>
      <c r="D13" s="8">
        <f>'XL tinh huong (Nhap)'!J13</f>
        <v>17</v>
      </c>
      <c r="E13" s="8">
        <f>'XL tinh huong (Nhap)'!N13</f>
        <v>17</v>
      </c>
      <c r="F13" s="8">
        <f>'XL tinh huong (Nhap)'!R13</f>
        <v>16</v>
      </c>
      <c r="G13" s="8">
        <f>'XL tinh huong (Nhap)'!V13</f>
        <v>17</v>
      </c>
      <c r="H13" s="7">
        <f t="shared" si="0"/>
        <v>83</v>
      </c>
      <c r="I13" s="7">
        <f t="shared" si="1"/>
        <v>16.600000000000001</v>
      </c>
      <c r="J13" s="27">
        <f>'XL tinh huong (Nhap)'!Y13</f>
        <v>1</v>
      </c>
      <c r="K13" s="27">
        <f t="shared" si="2"/>
        <v>15.600000000000001</v>
      </c>
      <c r="L13" s="85" t="s">
        <v>101</v>
      </c>
      <c r="O13" s="49">
        <f>'XL tinh huong (Nhap)'!Z13</f>
        <v>15.600000000000001</v>
      </c>
      <c r="P13" s="49" t="str">
        <f t="shared" si="3"/>
        <v>ok</v>
      </c>
    </row>
    <row r="14" spans="1:16" ht="33" x14ac:dyDescent="0.2">
      <c r="A14" s="8">
        <v>6</v>
      </c>
      <c r="B14" s="2" t="s">
        <v>28</v>
      </c>
      <c r="C14" s="8">
        <f>'XL tinh huong (Nhap)'!F14</f>
        <v>15</v>
      </c>
      <c r="D14" s="8">
        <f>'XL tinh huong (Nhap)'!J14</f>
        <v>14</v>
      </c>
      <c r="E14" s="8">
        <f>'XL tinh huong (Nhap)'!N14</f>
        <v>14</v>
      </c>
      <c r="F14" s="8">
        <f>'XL tinh huong (Nhap)'!R14</f>
        <v>14</v>
      </c>
      <c r="G14" s="8">
        <f>'XL tinh huong (Nhap)'!V14</f>
        <v>15</v>
      </c>
      <c r="H14" s="7">
        <f t="shared" si="0"/>
        <v>72</v>
      </c>
      <c r="I14" s="7">
        <f t="shared" si="1"/>
        <v>14.4</v>
      </c>
      <c r="J14" s="27">
        <f>'XL tinh huong (Nhap)'!Y14</f>
        <v>0</v>
      </c>
      <c r="K14" s="28">
        <f t="shared" si="2"/>
        <v>14.4</v>
      </c>
      <c r="L14" s="23"/>
      <c r="O14" s="49">
        <f>'XL tinh huong (Nhap)'!Z14</f>
        <v>14.4</v>
      </c>
      <c r="P14" s="49" t="str">
        <f t="shared" si="3"/>
        <v>ok</v>
      </c>
    </row>
    <row r="15" spans="1:16" ht="16.5" x14ac:dyDescent="0.2">
      <c r="A15" s="7">
        <v>7</v>
      </c>
      <c r="B15" s="2" t="s">
        <v>18</v>
      </c>
      <c r="C15" s="8">
        <f>'XL tinh huong (Nhap)'!F15</f>
        <v>17</v>
      </c>
      <c r="D15" s="8">
        <f>'XL tinh huong (Nhap)'!J15</f>
        <v>17</v>
      </c>
      <c r="E15" s="8">
        <f>'XL tinh huong (Nhap)'!N15</f>
        <v>17</v>
      </c>
      <c r="F15" s="8">
        <f>'XL tinh huong (Nhap)'!R15</f>
        <v>17</v>
      </c>
      <c r="G15" s="8">
        <f>'XL tinh huong (Nhap)'!V15</f>
        <v>17</v>
      </c>
      <c r="H15" s="7">
        <f t="shared" si="0"/>
        <v>85</v>
      </c>
      <c r="I15" s="7">
        <f t="shared" si="1"/>
        <v>17</v>
      </c>
      <c r="J15" s="27">
        <f>'XL tinh huong (Nhap)'!Y15</f>
        <v>0</v>
      </c>
      <c r="K15" s="26">
        <f t="shared" si="2"/>
        <v>17</v>
      </c>
      <c r="L15" s="23"/>
      <c r="O15" s="49">
        <f>'XL tinh huong (Nhap)'!Z15</f>
        <v>17</v>
      </c>
      <c r="P15" s="49" t="str">
        <f t="shared" si="3"/>
        <v>ok</v>
      </c>
    </row>
    <row r="16" spans="1:16" ht="16.5" x14ac:dyDescent="0.2">
      <c r="A16" s="8">
        <v>8</v>
      </c>
      <c r="B16" s="2" t="s">
        <v>17</v>
      </c>
      <c r="C16" s="8">
        <f>'XL tinh huong (Nhap)'!F16</f>
        <v>17</v>
      </c>
      <c r="D16" s="8">
        <f>'XL tinh huong (Nhap)'!J16</f>
        <v>18</v>
      </c>
      <c r="E16" s="8">
        <f>'XL tinh huong (Nhap)'!N16</f>
        <v>15</v>
      </c>
      <c r="F16" s="8">
        <f>'XL tinh huong (Nhap)'!R16</f>
        <v>15</v>
      </c>
      <c r="G16" s="8">
        <f>'XL tinh huong (Nhap)'!V16</f>
        <v>17</v>
      </c>
      <c r="H16" s="7">
        <f t="shared" si="0"/>
        <v>82</v>
      </c>
      <c r="I16" s="7">
        <f t="shared" si="1"/>
        <v>16.399999999999999</v>
      </c>
      <c r="J16" s="27">
        <f>'XL tinh huong (Nhap)'!Y16</f>
        <v>0</v>
      </c>
      <c r="K16" s="27">
        <f t="shared" si="2"/>
        <v>16.399999999999999</v>
      </c>
      <c r="L16" s="23"/>
      <c r="O16" s="49">
        <f>'XL tinh huong (Nhap)'!Z16</f>
        <v>16.399999999999999</v>
      </c>
      <c r="P16" s="49" t="str">
        <f t="shared" si="3"/>
        <v>ok</v>
      </c>
    </row>
    <row r="17" spans="1:16" ht="33" x14ac:dyDescent="0.2">
      <c r="A17" s="8">
        <v>9</v>
      </c>
      <c r="B17" s="2" t="s">
        <v>27</v>
      </c>
      <c r="C17" s="8">
        <f>'XL tinh huong (Nhap)'!F17</f>
        <v>16</v>
      </c>
      <c r="D17" s="8">
        <f>'XL tinh huong (Nhap)'!J17</f>
        <v>16</v>
      </c>
      <c r="E17" s="8">
        <f>'XL tinh huong (Nhap)'!N17</f>
        <v>16</v>
      </c>
      <c r="F17" s="8">
        <f>'XL tinh huong (Nhap)'!R17</f>
        <v>16</v>
      </c>
      <c r="G17" s="8">
        <f>'XL tinh huong (Nhap)'!V17</f>
        <v>16</v>
      </c>
      <c r="H17" s="7">
        <f t="shared" si="0"/>
        <v>80</v>
      </c>
      <c r="I17" s="7">
        <f t="shared" si="1"/>
        <v>16</v>
      </c>
      <c r="J17" s="27">
        <f>'XL tinh huong (Nhap)'!Y17</f>
        <v>0</v>
      </c>
      <c r="K17" s="28">
        <f t="shared" si="2"/>
        <v>16</v>
      </c>
      <c r="L17" s="23"/>
      <c r="O17" s="49">
        <f>'XL tinh huong (Nhap)'!Z17</f>
        <v>16</v>
      </c>
      <c r="P17" s="49" t="str">
        <f t="shared" si="3"/>
        <v>ok</v>
      </c>
    </row>
    <row r="18" spans="1:16" ht="16.5" x14ac:dyDescent="0.2">
      <c r="A18" s="7">
        <v>10</v>
      </c>
      <c r="B18" s="2" t="s">
        <v>53</v>
      </c>
      <c r="C18" s="8">
        <f>'XL tinh huong (Nhap)'!F18</f>
        <v>15</v>
      </c>
      <c r="D18" s="8">
        <f>'XL tinh huong (Nhap)'!J18</f>
        <v>16</v>
      </c>
      <c r="E18" s="8">
        <f>'XL tinh huong (Nhap)'!N18</f>
        <v>15</v>
      </c>
      <c r="F18" s="8">
        <f>'XL tinh huong (Nhap)'!R18</f>
        <v>15</v>
      </c>
      <c r="G18" s="8">
        <f>'XL tinh huong (Nhap)'!V18</f>
        <v>15</v>
      </c>
      <c r="H18" s="7">
        <f t="shared" si="0"/>
        <v>76</v>
      </c>
      <c r="I18" s="7">
        <f t="shared" si="1"/>
        <v>15.2</v>
      </c>
      <c r="J18" s="27">
        <f>'XL tinh huong (Nhap)'!Y18</f>
        <v>0</v>
      </c>
      <c r="K18" s="27">
        <f t="shared" si="2"/>
        <v>15.2</v>
      </c>
      <c r="L18" s="23"/>
      <c r="O18" s="49">
        <f>'XL tinh huong (Nhap)'!Z18</f>
        <v>15.2</v>
      </c>
      <c r="P18" s="49" t="str">
        <f t="shared" si="3"/>
        <v>ok</v>
      </c>
    </row>
    <row r="19" spans="1:16" ht="16.5" x14ac:dyDescent="0.2">
      <c r="A19" s="8">
        <v>11</v>
      </c>
      <c r="B19" s="15" t="s">
        <v>16</v>
      </c>
      <c r="C19" s="8">
        <f>'XL tinh huong (Nhap)'!F19</f>
        <v>16</v>
      </c>
      <c r="D19" s="8">
        <f>'XL tinh huong (Nhap)'!J19</f>
        <v>15</v>
      </c>
      <c r="E19" s="8">
        <f>'XL tinh huong (Nhap)'!N19</f>
        <v>16</v>
      </c>
      <c r="F19" s="8">
        <f>'XL tinh huong (Nhap)'!R19</f>
        <v>16</v>
      </c>
      <c r="G19" s="8">
        <f>'XL tinh huong (Nhap)'!V19</f>
        <v>16</v>
      </c>
      <c r="H19" s="7">
        <f t="shared" si="0"/>
        <v>79</v>
      </c>
      <c r="I19" s="7">
        <f t="shared" si="1"/>
        <v>15.8</v>
      </c>
      <c r="J19" s="27">
        <f>'XL tinh huong (Nhap)'!Y19</f>
        <v>0</v>
      </c>
      <c r="K19" s="27">
        <f t="shared" si="2"/>
        <v>15.8</v>
      </c>
      <c r="L19" s="23"/>
      <c r="O19" s="49">
        <f>'XL tinh huong (Nhap)'!Z19</f>
        <v>15.8</v>
      </c>
      <c r="P19" s="49" t="str">
        <f t="shared" si="3"/>
        <v>ok</v>
      </c>
    </row>
    <row r="20" spans="1:16" ht="16.5" x14ac:dyDescent="0.2">
      <c r="A20" s="8">
        <v>12</v>
      </c>
      <c r="B20" s="2" t="s">
        <v>20</v>
      </c>
      <c r="C20" s="8">
        <f>'XL tinh huong (Nhap)'!F20</f>
        <v>19.5</v>
      </c>
      <c r="D20" s="8">
        <f>'XL tinh huong (Nhap)'!J20</f>
        <v>19</v>
      </c>
      <c r="E20" s="8">
        <f>'XL tinh huong (Nhap)'!N20</f>
        <v>19</v>
      </c>
      <c r="F20" s="8">
        <f>'XL tinh huong (Nhap)'!R20</f>
        <v>19</v>
      </c>
      <c r="G20" s="8">
        <f>'XL tinh huong (Nhap)'!V20</f>
        <v>19</v>
      </c>
      <c r="H20" s="7">
        <f t="shared" si="0"/>
        <v>95.5</v>
      </c>
      <c r="I20" s="7">
        <f t="shared" si="1"/>
        <v>19.100000000000001</v>
      </c>
      <c r="J20" s="27">
        <f>'XL tinh huong (Nhap)'!Y20</f>
        <v>0</v>
      </c>
      <c r="K20" s="27">
        <f t="shared" si="2"/>
        <v>19.100000000000001</v>
      </c>
      <c r="L20" s="23"/>
      <c r="O20" s="49">
        <f>'XL tinh huong (Nhap)'!Z20</f>
        <v>19.100000000000001</v>
      </c>
      <c r="P20" s="49" t="str">
        <f t="shared" si="3"/>
        <v>ok</v>
      </c>
    </row>
    <row r="21" spans="1:16" ht="16.5" x14ac:dyDescent="0.2">
      <c r="A21" s="8">
        <v>13</v>
      </c>
      <c r="B21" s="2" t="s">
        <v>22</v>
      </c>
      <c r="C21" s="8">
        <f>'XL tinh huong (Nhap)'!F21</f>
        <v>16</v>
      </c>
      <c r="D21" s="8">
        <f>'XL tinh huong (Nhap)'!J21</f>
        <v>18</v>
      </c>
      <c r="E21" s="8">
        <f>'XL tinh huong (Nhap)'!N21</f>
        <v>16</v>
      </c>
      <c r="F21" s="8">
        <f>'XL tinh huong (Nhap)'!R21</f>
        <v>16.5</v>
      </c>
      <c r="G21" s="8">
        <f>'XL tinh huong (Nhap)'!V21</f>
        <v>16</v>
      </c>
      <c r="H21" s="7">
        <f t="shared" si="0"/>
        <v>82.5</v>
      </c>
      <c r="I21" s="7">
        <f t="shared" si="1"/>
        <v>16.5</v>
      </c>
      <c r="J21" s="27">
        <f>'XL tinh huong (Nhap)'!Y21</f>
        <v>0</v>
      </c>
      <c r="K21" s="27">
        <f t="shared" si="2"/>
        <v>16.5</v>
      </c>
      <c r="L21" s="23"/>
      <c r="O21" s="49">
        <f>'XL tinh huong (Nhap)'!Z21</f>
        <v>16.5</v>
      </c>
      <c r="P21" s="49" t="str">
        <f t="shared" si="3"/>
        <v>ok</v>
      </c>
    </row>
    <row r="22" spans="1:16" ht="33" x14ac:dyDescent="0.2">
      <c r="A22" s="21">
        <v>14</v>
      </c>
      <c r="B22" s="20" t="s">
        <v>24</v>
      </c>
      <c r="C22" s="42">
        <f>'XL tinh huong (Nhap)'!F22</f>
        <v>19</v>
      </c>
      <c r="D22" s="42">
        <f>'XL tinh huong (Nhap)'!J22</f>
        <v>17</v>
      </c>
      <c r="E22" s="42">
        <f>'XL tinh huong (Nhap)'!N22</f>
        <v>18.5</v>
      </c>
      <c r="F22" s="42">
        <f>'XL tinh huong (Nhap)'!R22</f>
        <v>18.5</v>
      </c>
      <c r="G22" s="42">
        <f>'XL tinh huong (Nhap)'!V22</f>
        <v>18</v>
      </c>
      <c r="H22" s="21">
        <f t="shared" si="0"/>
        <v>91</v>
      </c>
      <c r="I22" s="21">
        <f t="shared" si="1"/>
        <v>18.2</v>
      </c>
      <c r="J22" s="46">
        <f>'XL tinh huong (Nhap)'!Y22</f>
        <v>0</v>
      </c>
      <c r="K22" s="29">
        <f t="shared" si="2"/>
        <v>18.2</v>
      </c>
      <c r="L22" s="24"/>
      <c r="O22" s="49">
        <f>'XL tinh huong (Nhap)'!Z22</f>
        <v>18.2</v>
      </c>
      <c r="P22" s="49" t="str">
        <f t="shared" si="3"/>
        <v>ok</v>
      </c>
    </row>
  </sheetData>
  <mergeCells count="16">
    <mergeCell ref="O5:P8"/>
    <mergeCell ref="J6:J8"/>
    <mergeCell ref="K6:K8"/>
    <mergeCell ref="L6:L8"/>
    <mergeCell ref="A2:L2"/>
    <mergeCell ref="A3:L3"/>
    <mergeCell ref="A5:A8"/>
    <mergeCell ref="B5:B8"/>
    <mergeCell ref="C5:L5"/>
    <mergeCell ref="C6:C8"/>
    <mergeCell ref="D6:D8"/>
    <mergeCell ref="E6:E8"/>
    <mergeCell ref="F6:F8"/>
    <mergeCell ref="G6:G8"/>
    <mergeCell ref="H6:H8"/>
    <mergeCell ref="I6:I8"/>
  </mergeCells>
  <conditionalFormatting sqref="P9:P22">
    <cfRule type="cellIs" dxfId="6" priority="2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2"/>
  <sheetViews>
    <sheetView zoomScale="70" zoomScaleNormal="70" workbookViewId="0">
      <selection activeCell="C6" sqref="C6:G8"/>
    </sheetView>
  </sheetViews>
  <sheetFormatPr defaultRowHeight="12.75" x14ac:dyDescent="0.2"/>
  <cols>
    <col min="1" max="1" width="4.5703125" customWidth="1"/>
    <col min="2" max="2" width="31.85546875" customWidth="1"/>
    <col min="3" max="9" width="9.7109375" style="9" customWidth="1"/>
    <col min="10" max="10" width="9.7109375" customWidth="1"/>
    <col min="12" max="12" width="24.7109375" customWidth="1"/>
    <col min="15" max="16" width="0" hidden="1" customWidth="1"/>
  </cols>
  <sheetData>
    <row r="2" spans="1:36" ht="18.75" x14ac:dyDescent="0.3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36" ht="19.5" x14ac:dyDescent="0.35">
      <c r="A3" s="150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36" ht="18.75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36" s="5" customFormat="1" ht="16.5" customHeight="1" x14ac:dyDescent="0.25">
      <c r="A5" s="151"/>
      <c r="B5" s="151" t="s">
        <v>11</v>
      </c>
      <c r="C5" s="153" t="s">
        <v>15</v>
      </c>
      <c r="D5" s="154"/>
      <c r="E5" s="154"/>
      <c r="F5" s="154"/>
      <c r="G5" s="154"/>
      <c r="H5" s="154"/>
      <c r="I5" s="154"/>
      <c r="J5" s="154"/>
      <c r="K5" s="154"/>
      <c r="L5" s="155"/>
      <c r="O5" s="174" t="s">
        <v>65</v>
      </c>
      <c r="P5" s="174"/>
    </row>
    <row r="6" spans="1:36" s="5" customFormat="1" ht="16.5" customHeight="1" x14ac:dyDescent="0.25">
      <c r="A6" s="135"/>
      <c r="B6" s="135"/>
      <c r="C6" s="151" t="s">
        <v>121</v>
      </c>
      <c r="D6" s="151" t="s">
        <v>122</v>
      </c>
      <c r="E6" s="151" t="s">
        <v>123</v>
      </c>
      <c r="F6" s="151" t="s">
        <v>124</v>
      </c>
      <c r="G6" s="151" t="s">
        <v>125</v>
      </c>
      <c r="H6" s="151" t="s">
        <v>0</v>
      </c>
      <c r="I6" s="147" t="s">
        <v>35</v>
      </c>
      <c r="J6" s="147" t="s">
        <v>32</v>
      </c>
      <c r="K6" s="147" t="s">
        <v>33</v>
      </c>
      <c r="L6" s="147" t="s">
        <v>34</v>
      </c>
      <c r="O6" s="174"/>
      <c r="P6" s="174"/>
    </row>
    <row r="7" spans="1:36" s="5" customFormat="1" ht="49.5" customHeight="1" x14ac:dyDescent="0.25">
      <c r="A7" s="135"/>
      <c r="B7" s="135"/>
      <c r="C7" s="135"/>
      <c r="D7" s="135"/>
      <c r="E7" s="135"/>
      <c r="F7" s="135"/>
      <c r="G7" s="135"/>
      <c r="H7" s="135"/>
      <c r="I7" s="148"/>
      <c r="J7" s="148"/>
      <c r="K7" s="148"/>
      <c r="L7" s="148"/>
      <c r="O7" s="174"/>
      <c r="P7" s="174"/>
    </row>
    <row r="8" spans="1:36" s="5" customFormat="1" ht="33" customHeight="1" x14ac:dyDescent="0.25">
      <c r="A8" s="152"/>
      <c r="B8" s="152"/>
      <c r="C8" s="152"/>
      <c r="D8" s="152"/>
      <c r="E8" s="152"/>
      <c r="F8" s="152"/>
      <c r="G8" s="152"/>
      <c r="H8" s="152"/>
      <c r="I8" s="149"/>
      <c r="J8" s="149"/>
      <c r="K8" s="149"/>
      <c r="L8" s="149"/>
      <c r="O8" s="174"/>
      <c r="P8" s="174"/>
      <c r="AJ8" s="5">
        <f>'Kien thuc'!N9+'Tieu pham'!K9+'XL tinh huong'!K9+'Thuyet trinh'!K9</f>
        <v>71.5</v>
      </c>
    </row>
    <row r="9" spans="1:36" ht="33" x14ac:dyDescent="0.2">
      <c r="A9" s="19">
        <v>1</v>
      </c>
      <c r="B9" s="18" t="s">
        <v>59</v>
      </c>
      <c r="C9" s="8">
        <f>'Thuyet trinh (Nhap)'!I9</f>
        <v>42</v>
      </c>
      <c r="D9" s="8">
        <f>'Thuyet trinh (Nhap)'!P9</f>
        <v>40</v>
      </c>
      <c r="E9" s="8">
        <f>'Thuyet trinh (Nhap)'!W9</f>
        <v>41</v>
      </c>
      <c r="F9" s="8">
        <f>'Thuyet trinh (Nhap)'!AD9</f>
        <v>41.5</v>
      </c>
      <c r="G9" s="8">
        <f>'Thuyet trinh (Nhap)'!AK9</f>
        <v>43</v>
      </c>
      <c r="H9" s="19">
        <f t="shared" ref="H9:H22" si="0">SUM(C9:G9)</f>
        <v>207.5</v>
      </c>
      <c r="I9" s="19">
        <f>H9/5</f>
        <v>41.5</v>
      </c>
      <c r="J9" s="27">
        <f>'Thuyet trinh (Nhap)'!AN9</f>
        <v>0</v>
      </c>
      <c r="K9" s="25">
        <f>I9-J9</f>
        <v>41.5</v>
      </c>
      <c r="L9" s="22"/>
      <c r="O9" s="49">
        <f>'Thuyet trinh (Nhap)'!AO9</f>
        <v>41.5</v>
      </c>
      <c r="P9" s="49" t="str">
        <f>IF(K9=O9, "ok", "error")</f>
        <v>ok</v>
      </c>
    </row>
    <row r="10" spans="1:36" ht="33" x14ac:dyDescent="0.2">
      <c r="A10" s="8">
        <v>2</v>
      </c>
      <c r="B10" s="2" t="s">
        <v>60</v>
      </c>
      <c r="C10" s="8">
        <f>'Thuyet trinh (Nhap)'!I10</f>
        <v>41</v>
      </c>
      <c r="D10" s="8">
        <f>'Thuyet trinh (Nhap)'!P10</f>
        <v>40</v>
      </c>
      <c r="E10" s="8">
        <f>'Thuyet trinh (Nhap)'!W10</f>
        <v>41</v>
      </c>
      <c r="F10" s="8">
        <f>'Thuyet trinh (Nhap)'!AD10</f>
        <v>41</v>
      </c>
      <c r="G10" s="8">
        <f>'Thuyet trinh (Nhap)'!AK10</f>
        <v>40</v>
      </c>
      <c r="H10" s="8">
        <f t="shared" si="0"/>
        <v>203</v>
      </c>
      <c r="I10" s="8">
        <f t="shared" ref="I10:I22" si="1">H10/5</f>
        <v>40.6</v>
      </c>
      <c r="J10" s="27">
        <f>'Thuyet trinh (Nhap)'!AN10</f>
        <v>1</v>
      </c>
      <c r="K10" s="26">
        <f t="shared" ref="K10:K22" si="2">I10-J10</f>
        <v>39.6</v>
      </c>
      <c r="L10" s="23" t="s">
        <v>103</v>
      </c>
      <c r="O10" s="49">
        <f>'Thuyet trinh (Nhap)'!AO10</f>
        <v>39.6</v>
      </c>
      <c r="P10" s="49" t="str">
        <f t="shared" ref="P10:P22" si="3">IF(K10=O10, "ok", "error")</f>
        <v>ok</v>
      </c>
    </row>
    <row r="11" spans="1:36" ht="16.5" x14ac:dyDescent="0.2">
      <c r="A11" s="7">
        <v>3</v>
      </c>
      <c r="B11" s="4" t="s">
        <v>21</v>
      </c>
      <c r="C11" s="8">
        <f>'Thuyet trinh (Nhap)'!I11</f>
        <v>48</v>
      </c>
      <c r="D11" s="8">
        <f>'Thuyet trinh (Nhap)'!P11</f>
        <v>42</v>
      </c>
      <c r="E11" s="8">
        <f>'Thuyet trinh (Nhap)'!W11</f>
        <v>47</v>
      </c>
      <c r="F11" s="8">
        <f>'Thuyet trinh (Nhap)'!AD11</f>
        <v>46</v>
      </c>
      <c r="G11" s="8">
        <f>'Thuyet trinh (Nhap)'!AK11</f>
        <v>48</v>
      </c>
      <c r="H11" s="7">
        <f t="shared" si="0"/>
        <v>231</v>
      </c>
      <c r="I11" s="7">
        <f t="shared" si="1"/>
        <v>46.2</v>
      </c>
      <c r="J11" s="27">
        <f>'Thuyet trinh (Nhap)'!AN11</f>
        <v>1</v>
      </c>
      <c r="K11" s="26">
        <f t="shared" si="2"/>
        <v>45.2</v>
      </c>
      <c r="L11" s="23" t="s">
        <v>105</v>
      </c>
      <c r="O11" s="49">
        <f>'Thuyet trinh (Nhap)'!AO11</f>
        <v>45.2</v>
      </c>
      <c r="P11" s="49" t="str">
        <f t="shared" si="3"/>
        <v>ok</v>
      </c>
    </row>
    <row r="12" spans="1:36" ht="16.5" x14ac:dyDescent="0.2">
      <c r="A12" s="7">
        <v>4</v>
      </c>
      <c r="B12" s="2" t="s">
        <v>23</v>
      </c>
      <c r="C12" s="8">
        <f>'Thuyet trinh (Nhap)'!I12</f>
        <v>41</v>
      </c>
      <c r="D12" s="8">
        <f>'Thuyet trinh (Nhap)'!P12</f>
        <v>44</v>
      </c>
      <c r="E12" s="8">
        <f>'Thuyet trinh (Nhap)'!W12</f>
        <v>40</v>
      </c>
      <c r="F12" s="8">
        <f>'Thuyet trinh (Nhap)'!AD12</f>
        <v>41</v>
      </c>
      <c r="G12" s="8">
        <f>'Thuyet trinh (Nhap)'!AK12</f>
        <v>40</v>
      </c>
      <c r="H12" s="7">
        <f t="shared" si="0"/>
        <v>206</v>
      </c>
      <c r="I12" s="7">
        <f t="shared" si="1"/>
        <v>41.2</v>
      </c>
      <c r="J12" s="27">
        <f>'Thuyet trinh (Nhap)'!AN12</f>
        <v>2</v>
      </c>
      <c r="K12" s="26">
        <f t="shared" si="2"/>
        <v>39.200000000000003</v>
      </c>
      <c r="L12" s="23" t="s">
        <v>106</v>
      </c>
      <c r="O12" s="49">
        <f>'Thuyet trinh (Nhap)'!AO12</f>
        <v>39.200000000000003</v>
      </c>
      <c r="P12" s="49" t="str">
        <f t="shared" si="3"/>
        <v>ok</v>
      </c>
    </row>
    <row r="13" spans="1:36" ht="16.5" x14ac:dyDescent="0.2">
      <c r="A13" s="8">
        <v>5</v>
      </c>
      <c r="B13" s="2" t="s">
        <v>19</v>
      </c>
      <c r="C13" s="8">
        <f>'Thuyet trinh (Nhap)'!I13</f>
        <v>48</v>
      </c>
      <c r="D13" s="8">
        <f>'Thuyet trinh (Nhap)'!P13</f>
        <v>45</v>
      </c>
      <c r="E13" s="8">
        <f>'Thuyet trinh (Nhap)'!W13</f>
        <v>48.5</v>
      </c>
      <c r="F13" s="8">
        <f>'Thuyet trinh (Nhap)'!AD13</f>
        <v>49</v>
      </c>
      <c r="G13" s="8">
        <f>'Thuyet trinh (Nhap)'!AK13</f>
        <v>46</v>
      </c>
      <c r="H13" s="7">
        <f t="shared" si="0"/>
        <v>236.5</v>
      </c>
      <c r="I13" s="7">
        <f t="shared" si="1"/>
        <v>47.3</v>
      </c>
      <c r="J13" s="27">
        <f>'Thuyet trinh (Nhap)'!AN13</f>
        <v>0</v>
      </c>
      <c r="K13" s="27">
        <f t="shared" si="2"/>
        <v>47.3</v>
      </c>
      <c r="L13" s="23"/>
      <c r="O13" s="49">
        <f>'Thuyet trinh (Nhap)'!AO13</f>
        <v>47.3</v>
      </c>
      <c r="P13" s="49" t="str">
        <f t="shared" si="3"/>
        <v>ok</v>
      </c>
    </row>
    <row r="14" spans="1:36" ht="33" x14ac:dyDescent="0.2">
      <c r="A14" s="8">
        <v>6</v>
      </c>
      <c r="B14" s="2" t="s">
        <v>28</v>
      </c>
      <c r="C14" s="8">
        <f>'Thuyet trinh (Nhap)'!I14</f>
        <v>42</v>
      </c>
      <c r="D14" s="8">
        <f>'Thuyet trinh (Nhap)'!P14</f>
        <v>44</v>
      </c>
      <c r="E14" s="8">
        <f>'Thuyet trinh (Nhap)'!W14</f>
        <v>43</v>
      </c>
      <c r="F14" s="8">
        <f>'Thuyet trinh (Nhap)'!AD14</f>
        <v>43</v>
      </c>
      <c r="G14" s="8">
        <f>'Thuyet trinh (Nhap)'!AK14</f>
        <v>45</v>
      </c>
      <c r="H14" s="7">
        <f t="shared" si="0"/>
        <v>217</v>
      </c>
      <c r="I14" s="7">
        <f t="shared" si="1"/>
        <v>43.4</v>
      </c>
      <c r="J14" s="27">
        <f>'Thuyet trinh (Nhap)'!AN14</f>
        <v>0</v>
      </c>
      <c r="K14" s="28">
        <f t="shared" si="2"/>
        <v>43.4</v>
      </c>
      <c r="L14" s="23"/>
      <c r="O14" s="49">
        <f>'Thuyet trinh (Nhap)'!AO14</f>
        <v>43.4</v>
      </c>
      <c r="P14" s="49" t="str">
        <f t="shared" si="3"/>
        <v>ok</v>
      </c>
    </row>
    <row r="15" spans="1:36" ht="16.5" x14ac:dyDescent="0.2">
      <c r="A15" s="7">
        <v>7</v>
      </c>
      <c r="B15" s="2" t="s">
        <v>18</v>
      </c>
      <c r="C15" s="8">
        <f>'Thuyet trinh (Nhap)'!I15</f>
        <v>42</v>
      </c>
      <c r="D15" s="8">
        <f>'Thuyet trinh (Nhap)'!P15</f>
        <v>44</v>
      </c>
      <c r="E15" s="8">
        <f>'Thuyet trinh (Nhap)'!W15</f>
        <v>42</v>
      </c>
      <c r="F15" s="8">
        <f>'Thuyet trinh (Nhap)'!AD15</f>
        <v>43</v>
      </c>
      <c r="G15" s="8">
        <f>'Thuyet trinh (Nhap)'!AK15</f>
        <v>45</v>
      </c>
      <c r="H15" s="7">
        <f t="shared" si="0"/>
        <v>216</v>
      </c>
      <c r="I15" s="7">
        <f t="shared" si="1"/>
        <v>43.2</v>
      </c>
      <c r="J15" s="27">
        <f>'Thuyet trinh (Nhap)'!AN15</f>
        <v>1</v>
      </c>
      <c r="K15" s="26">
        <f t="shared" si="2"/>
        <v>42.2</v>
      </c>
      <c r="L15" s="23" t="s">
        <v>108</v>
      </c>
      <c r="O15" s="49">
        <f>'Thuyet trinh (Nhap)'!AO15</f>
        <v>42.2</v>
      </c>
      <c r="P15" s="49" t="str">
        <f t="shared" si="3"/>
        <v>ok</v>
      </c>
    </row>
    <row r="16" spans="1:36" ht="16.5" x14ac:dyDescent="0.2">
      <c r="A16" s="8">
        <v>8</v>
      </c>
      <c r="B16" s="2" t="s">
        <v>17</v>
      </c>
      <c r="C16" s="8">
        <f>'Thuyet trinh (Nhap)'!I16</f>
        <v>44</v>
      </c>
      <c r="D16" s="8">
        <f>'Thuyet trinh (Nhap)'!P16</f>
        <v>43</v>
      </c>
      <c r="E16" s="8">
        <f>'Thuyet trinh (Nhap)'!W16</f>
        <v>43.5</v>
      </c>
      <c r="F16" s="8">
        <f>'Thuyet trinh (Nhap)'!AD16</f>
        <v>45</v>
      </c>
      <c r="G16" s="8">
        <f>'Thuyet trinh (Nhap)'!AK16</f>
        <v>46</v>
      </c>
      <c r="H16" s="7">
        <f t="shared" si="0"/>
        <v>221.5</v>
      </c>
      <c r="I16" s="7">
        <f t="shared" si="1"/>
        <v>44.3</v>
      </c>
      <c r="J16" s="27">
        <f>'Thuyet trinh (Nhap)'!AN16</f>
        <v>0</v>
      </c>
      <c r="K16" s="27">
        <f t="shared" si="2"/>
        <v>44.3</v>
      </c>
      <c r="L16" s="23"/>
      <c r="O16" s="49">
        <f>'Thuyet trinh (Nhap)'!AO16</f>
        <v>44.3</v>
      </c>
      <c r="P16" s="49" t="str">
        <f t="shared" si="3"/>
        <v>ok</v>
      </c>
    </row>
    <row r="17" spans="1:16" ht="33" x14ac:dyDescent="0.2">
      <c r="A17" s="8">
        <v>9</v>
      </c>
      <c r="B17" s="2" t="s">
        <v>27</v>
      </c>
      <c r="C17" s="8">
        <f>'Thuyet trinh (Nhap)'!I17</f>
        <v>41</v>
      </c>
      <c r="D17" s="8">
        <f>'Thuyet trinh (Nhap)'!P17</f>
        <v>40</v>
      </c>
      <c r="E17" s="8">
        <f>'Thuyet trinh (Nhap)'!W17</f>
        <v>41</v>
      </c>
      <c r="F17" s="8">
        <f>'Thuyet trinh (Nhap)'!AD17</f>
        <v>41</v>
      </c>
      <c r="G17" s="8">
        <f>'Thuyet trinh (Nhap)'!AK17</f>
        <v>42</v>
      </c>
      <c r="H17" s="7">
        <f t="shared" si="0"/>
        <v>205</v>
      </c>
      <c r="I17" s="7">
        <f t="shared" si="1"/>
        <v>41</v>
      </c>
      <c r="J17" s="27">
        <f>'Thuyet trinh (Nhap)'!AN17</f>
        <v>0</v>
      </c>
      <c r="K17" s="28">
        <f t="shared" si="2"/>
        <v>41</v>
      </c>
      <c r="L17" s="23"/>
      <c r="O17" s="49">
        <f>'Thuyet trinh (Nhap)'!AO17</f>
        <v>41</v>
      </c>
      <c r="P17" s="49" t="str">
        <f t="shared" si="3"/>
        <v>ok</v>
      </c>
    </row>
    <row r="18" spans="1:16" ht="16.5" x14ac:dyDescent="0.2">
      <c r="A18" s="7">
        <v>10</v>
      </c>
      <c r="B18" s="2" t="s">
        <v>53</v>
      </c>
      <c r="C18" s="8">
        <f>'Thuyet trinh (Nhap)'!I18</f>
        <v>40</v>
      </c>
      <c r="D18" s="8">
        <f>'Thuyet trinh (Nhap)'!P18</f>
        <v>40</v>
      </c>
      <c r="E18" s="8">
        <f>'Thuyet trinh (Nhap)'!W18</f>
        <v>40</v>
      </c>
      <c r="F18" s="8">
        <f>'Thuyet trinh (Nhap)'!AD18</f>
        <v>40</v>
      </c>
      <c r="G18" s="8">
        <f>'Thuyet trinh (Nhap)'!AK18</f>
        <v>40</v>
      </c>
      <c r="H18" s="7">
        <f t="shared" si="0"/>
        <v>200</v>
      </c>
      <c r="I18" s="7">
        <f t="shared" si="1"/>
        <v>40</v>
      </c>
      <c r="J18" s="27">
        <f>'Thuyet trinh (Nhap)'!AN18</f>
        <v>2</v>
      </c>
      <c r="K18" s="27">
        <f t="shared" si="2"/>
        <v>38</v>
      </c>
      <c r="L18" s="23" t="s">
        <v>104</v>
      </c>
      <c r="O18" s="49">
        <f>'Thuyet trinh (Nhap)'!AO18</f>
        <v>38</v>
      </c>
      <c r="P18" s="49" t="str">
        <f t="shared" si="3"/>
        <v>ok</v>
      </c>
    </row>
    <row r="19" spans="1:16" ht="16.5" x14ac:dyDescent="0.2">
      <c r="A19" s="8">
        <v>11</v>
      </c>
      <c r="B19" s="15" t="s">
        <v>16</v>
      </c>
      <c r="C19" s="8">
        <f>'Thuyet trinh (Nhap)'!I19</f>
        <v>41</v>
      </c>
      <c r="D19" s="8">
        <f>'Thuyet trinh (Nhap)'!P19</f>
        <v>46</v>
      </c>
      <c r="E19" s="8">
        <f>'Thuyet trinh (Nhap)'!W19</f>
        <v>40.5</v>
      </c>
      <c r="F19" s="8">
        <f>'Thuyet trinh (Nhap)'!AD19</f>
        <v>40.5</v>
      </c>
      <c r="G19" s="8">
        <f>'Thuyet trinh (Nhap)'!AK19</f>
        <v>41</v>
      </c>
      <c r="H19" s="7">
        <f t="shared" si="0"/>
        <v>209</v>
      </c>
      <c r="I19" s="7">
        <f t="shared" si="1"/>
        <v>41.8</v>
      </c>
      <c r="J19" s="27">
        <f>'Thuyet trinh (Nhap)'!AN19</f>
        <v>0</v>
      </c>
      <c r="K19" s="27">
        <f t="shared" si="2"/>
        <v>41.8</v>
      </c>
      <c r="L19" s="23"/>
      <c r="O19" s="49">
        <f>'Thuyet trinh (Nhap)'!AO19</f>
        <v>41.8</v>
      </c>
      <c r="P19" s="49" t="str">
        <f t="shared" si="3"/>
        <v>ok</v>
      </c>
    </row>
    <row r="20" spans="1:16" ht="16.5" x14ac:dyDescent="0.2">
      <c r="A20" s="8">
        <v>12</v>
      </c>
      <c r="B20" s="2" t="s">
        <v>20</v>
      </c>
      <c r="C20" s="8">
        <f>'Thuyet trinh (Nhap)'!I20</f>
        <v>41</v>
      </c>
      <c r="D20" s="8">
        <f>'Thuyet trinh (Nhap)'!P20</f>
        <v>44</v>
      </c>
      <c r="E20" s="8">
        <f>'Thuyet trinh (Nhap)'!W20</f>
        <v>41</v>
      </c>
      <c r="F20" s="8">
        <f>'Thuyet trinh (Nhap)'!AD20</f>
        <v>41.5</v>
      </c>
      <c r="G20" s="8">
        <f>'Thuyet trinh (Nhap)'!AK20</f>
        <v>48</v>
      </c>
      <c r="H20" s="7">
        <f t="shared" si="0"/>
        <v>215.5</v>
      </c>
      <c r="I20" s="7">
        <f t="shared" si="1"/>
        <v>43.1</v>
      </c>
      <c r="J20" s="27">
        <f>'Thuyet trinh (Nhap)'!AN20</f>
        <v>0</v>
      </c>
      <c r="K20" s="27">
        <f t="shared" si="2"/>
        <v>43.1</v>
      </c>
      <c r="L20" s="23"/>
      <c r="O20" s="49">
        <f>'Thuyet trinh (Nhap)'!AO20</f>
        <v>43.1</v>
      </c>
      <c r="P20" s="49" t="str">
        <f t="shared" si="3"/>
        <v>ok</v>
      </c>
    </row>
    <row r="21" spans="1:16" ht="16.5" x14ac:dyDescent="0.2">
      <c r="A21" s="8">
        <v>13</v>
      </c>
      <c r="B21" s="2" t="s">
        <v>22</v>
      </c>
      <c r="C21" s="8">
        <f>'Thuyet trinh (Nhap)'!I21</f>
        <v>41</v>
      </c>
      <c r="D21" s="8">
        <f>'Thuyet trinh (Nhap)'!P21</f>
        <v>40</v>
      </c>
      <c r="E21" s="8">
        <f>'Thuyet trinh (Nhap)'!W21</f>
        <v>41</v>
      </c>
      <c r="F21" s="8">
        <f>'Thuyet trinh (Nhap)'!AD21</f>
        <v>42</v>
      </c>
      <c r="G21" s="8">
        <f>'Thuyet trinh (Nhap)'!AK21</f>
        <v>41</v>
      </c>
      <c r="H21" s="7">
        <f t="shared" si="0"/>
        <v>205</v>
      </c>
      <c r="I21" s="7">
        <f t="shared" si="1"/>
        <v>41</v>
      </c>
      <c r="J21" s="27">
        <f>'Thuyet trinh (Nhap)'!AN21</f>
        <v>0</v>
      </c>
      <c r="K21" s="27">
        <f t="shared" si="2"/>
        <v>41</v>
      </c>
      <c r="L21" s="23"/>
      <c r="O21" s="49">
        <f>'Thuyet trinh (Nhap)'!AO21</f>
        <v>41</v>
      </c>
      <c r="P21" s="49" t="str">
        <f t="shared" si="3"/>
        <v>ok</v>
      </c>
    </row>
    <row r="22" spans="1:16" ht="33" x14ac:dyDescent="0.2">
      <c r="A22" s="21">
        <v>14</v>
      </c>
      <c r="B22" s="17" t="s">
        <v>24</v>
      </c>
      <c r="C22" s="42">
        <f>'Thuyet trinh (Nhap)'!I22</f>
        <v>40</v>
      </c>
      <c r="D22" s="42">
        <f>'Thuyet trinh (Nhap)'!P22</f>
        <v>40</v>
      </c>
      <c r="E22" s="42">
        <f>'Thuyet trinh (Nhap)'!W22</f>
        <v>40</v>
      </c>
      <c r="F22" s="42">
        <f>'Thuyet trinh (Nhap)'!AD22</f>
        <v>40</v>
      </c>
      <c r="G22" s="42">
        <f>'Thuyet trinh (Nhap)'!AK22</f>
        <v>40</v>
      </c>
      <c r="H22" s="42">
        <f t="shared" si="0"/>
        <v>200</v>
      </c>
      <c r="I22" s="42">
        <f t="shared" si="1"/>
        <v>40</v>
      </c>
      <c r="J22" s="46">
        <f>'Thuyet trinh (Nhap)'!AN22</f>
        <v>0</v>
      </c>
      <c r="K22" s="46">
        <f t="shared" si="2"/>
        <v>40</v>
      </c>
      <c r="L22" s="24"/>
      <c r="O22" s="49">
        <f>'Thuyet trinh (Nhap)'!AO22</f>
        <v>40</v>
      </c>
      <c r="P22" s="49" t="str">
        <f t="shared" si="3"/>
        <v>ok</v>
      </c>
    </row>
  </sheetData>
  <mergeCells count="16">
    <mergeCell ref="C6:C8"/>
    <mergeCell ref="A2:L2"/>
    <mergeCell ref="A3:L3"/>
    <mergeCell ref="A5:A8"/>
    <mergeCell ref="B5:B8"/>
    <mergeCell ref="C5:L5"/>
    <mergeCell ref="D6:D8"/>
    <mergeCell ref="E6:E8"/>
    <mergeCell ref="F6:F8"/>
    <mergeCell ref="G6:G8"/>
    <mergeCell ref="O5:P8"/>
    <mergeCell ref="H6:H8"/>
    <mergeCell ref="I6:I8"/>
    <mergeCell ref="J6:J8"/>
    <mergeCell ref="K6:K8"/>
    <mergeCell ref="L6:L8"/>
  </mergeCells>
  <conditionalFormatting sqref="P9:P22">
    <cfRule type="cellIs" dxfId="5" priority="2" stopIfTrue="1" operator="notEqual">
      <formula>"ok"</formula>
    </cfRule>
  </conditionalFormatting>
  <pageMargins left="0.28999999999999998" right="0.2" top="0.34" bottom="0.3" header="0.17" footer="0.17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Kien thuc</vt:lpstr>
      <vt:lpstr>Chao hoi (Nhap)</vt:lpstr>
      <vt:lpstr>Tieu pham (Nhap)</vt:lpstr>
      <vt:lpstr>XL tinh huong (Nhap)</vt:lpstr>
      <vt:lpstr>Thuyet trinh (Nhap)</vt:lpstr>
      <vt:lpstr>Chao hoi</vt:lpstr>
      <vt:lpstr>Tieu pham</vt:lpstr>
      <vt:lpstr>XL tinh huong</vt:lpstr>
      <vt:lpstr>Thuyet trinh</vt:lpstr>
      <vt:lpstr>Tong hop diem Chi tiet</vt:lpstr>
      <vt:lpstr>Tong hop diem (in)</vt:lpstr>
      <vt:lpstr>Diem chi tiet BGK (in)</vt:lpstr>
      <vt:lpstr>Tong hop diem</vt:lpstr>
      <vt:lpstr>Bang tong hop diem tong</vt:lpstr>
      <vt:lpstr>TH doi soat</vt:lpstr>
      <vt:lpstr>'Chao hoi'!Print_Titles</vt:lpstr>
      <vt:lpstr>'Chao hoi (Nhap)'!Print_Titles</vt:lpstr>
      <vt:lpstr>'Diem chi tiet BGK (in)'!Print_Titles</vt:lpstr>
      <vt:lpstr>'Kien thuc'!Print_Titles</vt:lpstr>
      <vt:lpstr>'TH doi soat'!Print_Titles</vt:lpstr>
      <vt:lpstr>'Thuyet trinh'!Print_Titles</vt:lpstr>
      <vt:lpstr>'Thuyet trinh (Nhap)'!Print_Titles</vt:lpstr>
      <vt:lpstr>'Tieu pham'!Print_Titles</vt:lpstr>
      <vt:lpstr>'Tieu pham (Nhap)'!Print_Titles</vt:lpstr>
      <vt:lpstr>'Tong hop diem'!Print_Titles</vt:lpstr>
      <vt:lpstr>'Tong hop diem (in)'!Print_Titles</vt:lpstr>
      <vt:lpstr>'Tong hop diem Chi tiet'!Print_Titles</vt:lpstr>
      <vt:lpstr>'XL tinh huong'!Print_Titles</vt:lpstr>
      <vt:lpstr>'XL tinh huong (Nhap)'!Print_Titles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MinhCCHC</cp:lastModifiedBy>
  <cp:lastPrinted>2017-08-26T03:19:15Z</cp:lastPrinted>
  <dcterms:created xsi:type="dcterms:W3CDTF">2013-10-18T04:21:21Z</dcterms:created>
  <dcterms:modified xsi:type="dcterms:W3CDTF">2017-08-28T03:46:34Z</dcterms:modified>
</cp:coreProperties>
</file>